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보라미 문서\1. 선수 진로 지원\2019 선수진로지원\9. 폴리텍 대학\캠퍼스투어\"/>
    </mc:Choice>
  </mc:AlternateContent>
  <xr:revisionPtr revIDLastSave="0" documentId="13_ncr:1_{46EA996F-7131-4963-A4F6-55B3B63BA100}" xr6:coauthVersionLast="36" xr6:coauthVersionMax="36" xr10:uidLastSave="{00000000-0000-0000-0000-000000000000}"/>
  <bookViews>
    <workbookView xWindow="0" yWindow="0" windowWidth="19200" windowHeight="10680" activeTab="1" xr2:uid="{00000000-000D-0000-FFFF-FFFF00000000}"/>
  </bookViews>
  <sheets>
    <sheet name="전형일정" sheetId="6" r:id="rId1"/>
    <sheet name="전형일정(요약)" sheetId="25" r:id="rId2"/>
    <sheet name="주소 및 기숙사" sheetId="15" r:id="rId3"/>
    <sheet name="1대학" sheetId="14" r:id="rId4"/>
    <sheet name="2대학" sheetId="24" r:id="rId5"/>
    <sheet name="3대학" sheetId="7" r:id="rId6"/>
    <sheet name="4대학" sheetId="9" r:id="rId7"/>
    <sheet name="5대학" sheetId="12" r:id="rId8"/>
    <sheet name="6대학" sheetId="10" r:id="rId9"/>
    <sheet name="7대학" sheetId="8" r:id="rId10"/>
    <sheet name="특성화" sheetId="11" r:id="rId11"/>
    <sheet name="1대학 가산점" sheetId="17" r:id="rId12"/>
    <sheet name="2대학 가산점" sheetId="16" r:id="rId13"/>
    <sheet name="3대학 가산점" sheetId="18" r:id="rId14"/>
    <sheet name="4대학 가산점" sheetId="19" r:id="rId15"/>
    <sheet name="5대학 가산점" sheetId="20" r:id="rId16"/>
    <sheet name=" 6대학 가산점" sheetId="21" r:id="rId17"/>
    <sheet name="7대학 가산점" sheetId="22" r:id="rId18"/>
    <sheet name="특성화 가산점" sheetId="23" r:id="rId19"/>
  </sheets>
  <definedNames>
    <definedName name="_xlnm.Print_Area" localSheetId="0">전형일정!$A$1:$X$31</definedName>
    <definedName name="_xlnm.Print_Area" localSheetId="1">'전형일정(요약)'!$A$1:$I$38</definedName>
    <definedName name="_xlnm.Print_Area" localSheetId="2">'주소 및 기숙사'!$A$1:$J$41</definedName>
  </definedNames>
  <calcPr calcId="191029"/>
</workbook>
</file>

<file path=xl/calcChain.xml><?xml version="1.0" encoding="utf-8"?>
<calcChain xmlns="http://schemas.openxmlformats.org/spreadsheetml/2006/main">
  <c r="E20" i="8" l="1"/>
  <c r="F10" i="8"/>
  <c r="E10" i="8"/>
  <c r="E7" i="8"/>
  <c r="F7" i="8"/>
  <c r="E8" i="8"/>
  <c r="F8" i="8"/>
  <c r="E19" i="8"/>
  <c r="F19" i="8"/>
  <c r="F20" i="8"/>
  <c r="E9" i="8"/>
  <c r="F9" i="8"/>
  <c r="E12" i="8"/>
  <c r="F12" i="8"/>
  <c r="E17" i="8"/>
  <c r="F17" i="8"/>
  <c r="E18" i="8"/>
  <c r="F18" i="8"/>
  <c r="E11" i="8"/>
  <c r="F11" i="8"/>
  <c r="E16" i="8"/>
  <c r="F16" i="8"/>
  <c r="E13" i="8"/>
  <c r="F13" i="8"/>
  <c r="E14" i="8"/>
  <c r="F14" i="8"/>
  <c r="E15" i="8"/>
  <c r="F15" i="8"/>
  <c r="E24" i="8"/>
  <c r="F24" i="8"/>
  <c r="E23" i="8"/>
  <c r="F23" i="8"/>
  <c r="E28" i="8"/>
  <c r="F28" i="8"/>
  <c r="E29" i="8"/>
  <c r="F29" i="8"/>
  <c r="E25" i="8"/>
  <c r="F25" i="8"/>
  <c r="E27" i="8"/>
  <c r="F27" i="8"/>
  <c r="E22" i="8"/>
  <c r="F22" i="8"/>
  <c r="E26" i="8"/>
  <c r="F26" i="8"/>
  <c r="E35" i="8"/>
  <c r="F35" i="8"/>
  <c r="E36" i="8"/>
  <c r="F36" i="8"/>
  <c r="E32" i="8"/>
  <c r="F32" i="8"/>
  <c r="E37" i="8"/>
  <c r="F37" i="8"/>
  <c r="E34" i="8"/>
  <c r="F34" i="8"/>
  <c r="E31" i="8"/>
  <c r="F31" i="8"/>
  <c r="E33" i="8"/>
  <c r="F33" i="8"/>
  <c r="O6" i="8"/>
  <c r="G6" i="8"/>
  <c r="G30" i="8"/>
  <c r="H30" i="8"/>
  <c r="I30" i="8"/>
  <c r="F30" i="8" s="1"/>
  <c r="J30" i="8"/>
  <c r="K30" i="8"/>
  <c r="L30" i="8"/>
  <c r="M30" i="8"/>
  <c r="N30" i="8"/>
  <c r="O30" i="8"/>
  <c r="G21" i="8"/>
  <c r="H21" i="8"/>
  <c r="I21" i="8"/>
  <c r="F21" i="8" s="1"/>
  <c r="J21" i="8"/>
  <c r="K21" i="8"/>
  <c r="L21" i="8"/>
  <c r="M21" i="8"/>
  <c r="N21" i="8"/>
  <c r="O21" i="8"/>
  <c r="H6" i="8"/>
  <c r="H5" i="8" s="1"/>
  <c r="I6" i="8"/>
  <c r="J6" i="8"/>
  <c r="K6" i="8"/>
  <c r="L6" i="8"/>
  <c r="L5" i="8" s="1"/>
  <c r="M6" i="8"/>
  <c r="M5" i="8" s="1"/>
  <c r="N6" i="8"/>
  <c r="F7" i="9"/>
  <c r="F8" i="9"/>
  <c r="F9" i="9"/>
  <c r="F10" i="9"/>
  <c r="F11" i="9"/>
  <c r="F12" i="9"/>
  <c r="F13" i="9"/>
  <c r="F20" i="9"/>
  <c r="F15" i="9"/>
  <c r="F16" i="9"/>
  <c r="F17" i="9"/>
  <c r="F18" i="9"/>
  <c r="F19" i="9"/>
  <c r="F27" i="9"/>
  <c r="F22" i="9"/>
  <c r="D22" i="9" s="1"/>
  <c r="F25" i="9"/>
  <c r="F23" i="9"/>
  <c r="F28" i="9"/>
  <c r="F26" i="9"/>
  <c r="F24" i="9"/>
  <c r="F33" i="9"/>
  <c r="F30" i="9"/>
  <c r="F31" i="9"/>
  <c r="D31" i="9" s="1"/>
  <c r="F32" i="9"/>
  <c r="F6" i="9"/>
  <c r="E7" i="9"/>
  <c r="E8" i="9"/>
  <c r="E9" i="9"/>
  <c r="E10" i="9"/>
  <c r="D10" i="9" s="1"/>
  <c r="E11" i="9"/>
  <c r="E12" i="9"/>
  <c r="D12" i="9" s="1"/>
  <c r="E13" i="9"/>
  <c r="E20" i="9"/>
  <c r="E15" i="9"/>
  <c r="E16" i="9"/>
  <c r="D16" i="9" s="1"/>
  <c r="E17" i="9"/>
  <c r="E18" i="9"/>
  <c r="E19" i="9"/>
  <c r="E27" i="9"/>
  <c r="E22" i="9"/>
  <c r="E25" i="9"/>
  <c r="E23" i="9"/>
  <c r="D23" i="9" s="1"/>
  <c r="E28" i="9"/>
  <c r="E26" i="9"/>
  <c r="E24" i="9"/>
  <c r="E33" i="9"/>
  <c r="E30" i="9"/>
  <c r="E31" i="9"/>
  <c r="E32" i="9"/>
  <c r="D32" i="9" s="1"/>
  <c r="E6" i="9"/>
  <c r="D28" i="9"/>
  <c r="O6" i="9"/>
  <c r="O7" i="9"/>
  <c r="O8" i="9"/>
  <c r="O9" i="9"/>
  <c r="O10" i="9"/>
  <c r="O11" i="9"/>
  <c r="O12" i="9"/>
  <c r="O13" i="9"/>
  <c r="O20" i="9"/>
  <c r="O15" i="9"/>
  <c r="O16" i="9"/>
  <c r="O17" i="9"/>
  <c r="O18" i="9"/>
  <c r="O19" i="9"/>
  <c r="O27" i="9"/>
  <c r="O22" i="9"/>
  <c r="O25" i="9"/>
  <c r="O23" i="9"/>
  <c r="O28" i="9"/>
  <c r="O26" i="9"/>
  <c r="O24" i="9"/>
  <c r="O33" i="9"/>
  <c r="O30" i="9"/>
  <c r="O31" i="9"/>
  <c r="O32" i="9"/>
  <c r="K6" i="9"/>
  <c r="K7" i="9"/>
  <c r="K8" i="9"/>
  <c r="K9" i="9"/>
  <c r="K10" i="9"/>
  <c r="K11" i="9"/>
  <c r="K12" i="9"/>
  <c r="K13" i="9"/>
  <c r="K20" i="9"/>
  <c r="K15" i="9"/>
  <c r="K16" i="9"/>
  <c r="K17" i="9"/>
  <c r="K18" i="9"/>
  <c r="K19" i="9"/>
  <c r="K27" i="9"/>
  <c r="K22" i="9"/>
  <c r="K25" i="9"/>
  <c r="K23" i="9"/>
  <c r="K28" i="9"/>
  <c r="K26" i="9"/>
  <c r="K24" i="9"/>
  <c r="K29" i="9"/>
  <c r="K33" i="9"/>
  <c r="K30" i="9"/>
  <c r="K31" i="9"/>
  <c r="K32" i="9"/>
  <c r="G6" i="9"/>
  <c r="G7" i="9"/>
  <c r="G8" i="9"/>
  <c r="G9" i="9"/>
  <c r="G10" i="9"/>
  <c r="G11" i="9"/>
  <c r="G12" i="9"/>
  <c r="G13" i="9"/>
  <c r="G20" i="9"/>
  <c r="G15" i="9"/>
  <c r="G16" i="9"/>
  <c r="G17" i="9"/>
  <c r="G18" i="9"/>
  <c r="G19" i="9"/>
  <c r="G27" i="9"/>
  <c r="G22" i="9"/>
  <c r="G25" i="9"/>
  <c r="G23" i="9"/>
  <c r="G28" i="9"/>
  <c r="G26" i="9"/>
  <c r="G24" i="9"/>
  <c r="G33" i="9"/>
  <c r="G30" i="9"/>
  <c r="G31" i="9"/>
  <c r="G32" i="9"/>
  <c r="H29" i="9"/>
  <c r="I29" i="9"/>
  <c r="J29" i="9"/>
  <c r="F29" i="9" s="1"/>
  <c r="L29" i="9"/>
  <c r="M29" i="9"/>
  <c r="N29" i="9"/>
  <c r="P29" i="9"/>
  <c r="Q29" i="9"/>
  <c r="R29" i="9"/>
  <c r="H21" i="9"/>
  <c r="I21" i="9"/>
  <c r="J21" i="9"/>
  <c r="L21" i="9"/>
  <c r="M21" i="9"/>
  <c r="N21" i="9"/>
  <c r="P21" i="9"/>
  <c r="Q21" i="9"/>
  <c r="R21" i="9"/>
  <c r="O21" i="9" s="1"/>
  <c r="H14" i="9"/>
  <c r="I14" i="9"/>
  <c r="J14" i="9"/>
  <c r="L14" i="9"/>
  <c r="M14" i="9"/>
  <c r="N14" i="9"/>
  <c r="P14" i="9"/>
  <c r="Q14" i="9"/>
  <c r="R14" i="9"/>
  <c r="H5" i="9"/>
  <c r="I5" i="9"/>
  <c r="J5" i="9"/>
  <c r="F5" i="9" s="1"/>
  <c r="L5" i="9"/>
  <c r="K5" i="9" s="1"/>
  <c r="M5" i="9"/>
  <c r="N5" i="9"/>
  <c r="P5" i="9"/>
  <c r="Q5" i="9"/>
  <c r="R5" i="9"/>
  <c r="G9" i="7"/>
  <c r="G10" i="7"/>
  <c r="G11" i="7"/>
  <c r="G12" i="7"/>
  <c r="G13" i="7"/>
  <c r="G14" i="7"/>
  <c r="G15" i="7"/>
  <c r="G16" i="7"/>
  <c r="G17" i="7"/>
  <c r="G8" i="7"/>
  <c r="K14" i="9" l="1"/>
  <c r="E21" i="9"/>
  <c r="E29" i="9"/>
  <c r="D29" i="9" s="1"/>
  <c r="D30" i="9"/>
  <c r="D8" i="9"/>
  <c r="D36" i="8"/>
  <c r="P4" i="9"/>
  <c r="K21" i="9"/>
  <c r="G29" i="9"/>
  <c r="D11" i="9"/>
  <c r="D7" i="9"/>
  <c r="G5" i="8"/>
  <c r="G5" i="9"/>
  <c r="F21" i="9"/>
  <c r="O29" i="9"/>
  <c r="D17" i="9"/>
  <c r="D9" i="9"/>
  <c r="D25" i="9"/>
  <c r="E30" i="8"/>
  <c r="D30" i="8" s="1"/>
  <c r="D14" i="8"/>
  <c r="D16" i="8"/>
  <c r="D18" i="8"/>
  <c r="D12" i="8"/>
  <c r="D20" i="8"/>
  <c r="D34" i="8"/>
  <c r="D37" i="8"/>
  <c r="D35" i="8"/>
  <c r="D31" i="8"/>
  <c r="D22" i="8"/>
  <c r="D27" i="8"/>
  <c r="D25" i="8"/>
  <c r="O5" i="8"/>
  <c r="D15" i="8"/>
  <c r="D11" i="8"/>
  <c r="D9" i="8"/>
  <c r="D7" i="8"/>
  <c r="D10" i="8"/>
  <c r="F6" i="8"/>
  <c r="E6" i="8"/>
  <c r="D6" i="8" s="1"/>
  <c r="D26" i="8"/>
  <c r="D13" i="8"/>
  <c r="D17" i="8"/>
  <c r="D29" i="8"/>
  <c r="E21" i="8"/>
  <c r="D21" i="8" s="1"/>
  <c r="D19" i="8"/>
  <c r="D28" i="8"/>
  <c r="D8" i="8"/>
  <c r="D32" i="8"/>
  <c r="D23" i="8"/>
  <c r="D33" i="8"/>
  <c r="D24" i="8"/>
  <c r="N5" i="8"/>
  <c r="I5" i="8"/>
  <c r="J5" i="8"/>
  <c r="K5" i="8"/>
  <c r="J4" i="9"/>
  <c r="I4" i="9"/>
  <c r="D21" i="9"/>
  <c r="G21" i="9"/>
  <c r="R4" i="9"/>
  <c r="Q4" i="9"/>
  <c r="H4" i="9"/>
  <c r="N4" i="9"/>
  <c r="F4" i="9" s="1"/>
  <c r="M4" i="9"/>
  <c r="G14" i="9"/>
  <c r="F14" i="9"/>
  <c r="L4" i="9"/>
  <c r="D15" i="9"/>
  <c r="D20" i="9"/>
  <c r="O5" i="9"/>
  <c r="G4" i="9"/>
  <c r="E5" i="9"/>
  <c r="D13" i="9"/>
  <c r="D33" i="9"/>
  <c r="D27" i="9"/>
  <c r="D24" i="9"/>
  <c r="D19" i="9"/>
  <c r="D26" i="9"/>
  <c r="D18" i="9"/>
  <c r="D6" i="9"/>
  <c r="O14" i="9"/>
  <c r="E14" i="9"/>
  <c r="D14" i="9" s="1"/>
  <c r="AB5" i="24"/>
  <c r="E22" i="24"/>
  <c r="F22" i="24"/>
  <c r="G22" i="24"/>
  <c r="I22" i="24"/>
  <c r="J22" i="24"/>
  <c r="L22" i="24"/>
  <c r="M22" i="24"/>
  <c r="N22" i="24"/>
  <c r="P22" i="24"/>
  <c r="Q22" i="24"/>
  <c r="S22" i="24"/>
  <c r="T22" i="24"/>
  <c r="U22" i="24"/>
  <c r="W22" i="24"/>
  <c r="X22" i="24"/>
  <c r="Z22" i="24"/>
  <c r="AA22" i="24"/>
  <c r="D22" i="24"/>
  <c r="Y7" i="24"/>
  <c r="Y8" i="24"/>
  <c r="Y9" i="24"/>
  <c r="Y10" i="24"/>
  <c r="Y11" i="24"/>
  <c r="Y12" i="24"/>
  <c r="Y13" i="24"/>
  <c r="Y14" i="24"/>
  <c r="Y15" i="24"/>
  <c r="Y16" i="24"/>
  <c r="Y17" i="24"/>
  <c r="Y18" i="24"/>
  <c r="Y19" i="24"/>
  <c r="Y20" i="24"/>
  <c r="Y21" i="24"/>
  <c r="Y23" i="24"/>
  <c r="Y24" i="24"/>
  <c r="Y25" i="24"/>
  <c r="Y26" i="24"/>
  <c r="Y27" i="24"/>
  <c r="Y28" i="24"/>
  <c r="Y29" i="24"/>
  <c r="Y30" i="24"/>
  <c r="V7" i="24"/>
  <c r="V8" i="24"/>
  <c r="V9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3" i="24"/>
  <c r="V24" i="24"/>
  <c r="V25" i="24"/>
  <c r="V26" i="24"/>
  <c r="V27" i="24"/>
  <c r="V28" i="24"/>
  <c r="V29" i="24"/>
  <c r="V30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3" i="24"/>
  <c r="R24" i="24"/>
  <c r="R25" i="24"/>
  <c r="R26" i="24"/>
  <c r="R27" i="24"/>
  <c r="R28" i="24"/>
  <c r="R29" i="24"/>
  <c r="R30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3" i="24"/>
  <c r="O24" i="24"/>
  <c r="O25" i="24"/>
  <c r="O26" i="24"/>
  <c r="O27" i="24"/>
  <c r="O28" i="24"/>
  <c r="O29" i="24"/>
  <c r="O30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3" i="24"/>
  <c r="K24" i="24"/>
  <c r="K25" i="24"/>
  <c r="K26" i="24"/>
  <c r="K27" i="24"/>
  <c r="K28" i="24"/>
  <c r="K29" i="24"/>
  <c r="K30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3" i="24"/>
  <c r="H24" i="24"/>
  <c r="H25" i="24"/>
  <c r="H26" i="24"/>
  <c r="H27" i="24"/>
  <c r="H28" i="24"/>
  <c r="H29" i="24"/>
  <c r="H30" i="24"/>
  <c r="D6" i="24"/>
  <c r="E6" i="24"/>
  <c r="F6" i="24"/>
  <c r="G6" i="24"/>
  <c r="I6" i="24"/>
  <c r="J6" i="24"/>
  <c r="L6" i="24"/>
  <c r="M6" i="24"/>
  <c r="N6" i="24"/>
  <c r="P6" i="24"/>
  <c r="Q6" i="24"/>
  <c r="S6" i="24"/>
  <c r="T6" i="24"/>
  <c r="U6" i="24"/>
  <c r="W6" i="24"/>
  <c r="X6" i="24"/>
  <c r="V6" i="24" s="1"/>
  <c r="Z6" i="24"/>
  <c r="AA6" i="24"/>
  <c r="AB6" i="24"/>
  <c r="M5" i="24" l="1"/>
  <c r="O4" i="9"/>
  <c r="H22" i="24"/>
  <c r="AA5" i="24"/>
  <c r="U5" i="24"/>
  <c r="E5" i="24"/>
  <c r="F5" i="24"/>
  <c r="Y22" i="24"/>
  <c r="Z5" i="24"/>
  <c r="V22" i="24"/>
  <c r="V5" i="24" s="1"/>
  <c r="R22" i="24"/>
  <c r="Q5" i="24"/>
  <c r="O22" i="24"/>
  <c r="P5" i="24"/>
  <c r="K22" i="24"/>
  <c r="N5" i="24"/>
  <c r="J5" i="24"/>
  <c r="F5" i="8"/>
  <c r="E5" i="8"/>
  <c r="E4" i="9"/>
  <c r="D4" i="9" s="1"/>
  <c r="K4" i="9"/>
  <c r="D5" i="9"/>
  <c r="D5" i="24"/>
  <c r="W5" i="24"/>
  <c r="L5" i="24"/>
  <c r="T5" i="24"/>
  <c r="I5" i="24"/>
  <c r="S5" i="24"/>
  <c r="G5" i="24"/>
  <c r="Y6" i="24"/>
  <c r="H6" i="24"/>
  <c r="K6" i="24"/>
  <c r="O6" i="24"/>
  <c r="O5" i="24" s="1"/>
  <c r="R6" i="24"/>
  <c r="X5" i="24"/>
  <c r="N5" i="14"/>
  <c r="M5" i="14"/>
  <c r="L5" i="14"/>
  <c r="J5" i="14"/>
  <c r="I5" i="14"/>
  <c r="E5" i="14"/>
  <c r="R5" i="24" l="1"/>
  <c r="Y5" i="24"/>
  <c r="K5" i="24"/>
  <c r="H5" i="24"/>
  <c r="D5" i="8"/>
  <c r="AA32" i="14"/>
  <c r="X32" i="14"/>
  <c r="X31" i="14" s="1"/>
  <c r="S32" i="14"/>
  <c r="S31" i="14" s="1"/>
  <c r="P32" i="14"/>
  <c r="K32" i="14"/>
  <c r="H32" i="14"/>
  <c r="H31" i="14" s="1"/>
  <c r="D32" i="14"/>
  <c r="AD31" i="14"/>
  <c r="AC31" i="14"/>
  <c r="AB31" i="14"/>
  <c r="AA31" i="14"/>
  <c r="Z31" i="14"/>
  <c r="Y31" i="14"/>
  <c r="V31" i="14"/>
  <c r="U31" i="14"/>
  <c r="T31" i="14"/>
  <c r="R31" i="14"/>
  <c r="Q31" i="14"/>
  <c r="N31" i="14"/>
  <c r="M31" i="14"/>
  <c r="L31" i="14"/>
  <c r="K31" i="14"/>
  <c r="J31" i="14"/>
  <c r="I31" i="14"/>
  <c r="F31" i="14"/>
  <c r="E31" i="14"/>
  <c r="D31" i="14" s="1"/>
  <c r="AA29" i="14"/>
  <c r="X29" i="14"/>
  <c r="S29" i="14"/>
  <c r="P29" i="14"/>
  <c r="K29" i="14"/>
  <c r="H29" i="14"/>
  <c r="F29" i="14"/>
  <c r="D29" i="14" s="1"/>
  <c r="AA30" i="14"/>
  <c r="X30" i="14"/>
  <c r="S30" i="14"/>
  <c r="P30" i="14"/>
  <c r="O30" i="14" s="1"/>
  <c r="K30" i="14"/>
  <c r="H30" i="14"/>
  <c r="F30" i="14"/>
  <c r="D30" i="14"/>
  <c r="AA27" i="14"/>
  <c r="X27" i="14"/>
  <c r="S27" i="14"/>
  <c r="P27" i="14"/>
  <c r="K27" i="14"/>
  <c r="H27" i="14"/>
  <c r="G27" i="14" s="1"/>
  <c r="F27" i="14"/>
  <c r="D27" i="14" s="1"/>
  <c r="AA25" i="14"/>
  <c r="X25" i="14"/>
  <c r="S25" i="14"/>
  <c r="P25" i="14"/>
  <c r="K25" i="14"/>
  <c r="H25" i="14"/>
  <c r="F25" i="14"/>
  <c r="D25" i="14" s="1"/>
  <c r="AA28" i="14"/>
  <c r="X28" i="14"/>
  <c r="W28" i="14" s="1"/>
  <c r="S28" i="14"/>
  <c r="P28" i="14"/>
  <c r="K28" i="14"/>
  <c r="H28" i="14"/>
  <c r="F28" i="14"/>
  <c r="D28" i="14" s="1"/>
  <c r="AA26" i="14"/>
  <c r="X26" i="14"/>
  <c r="W26" i="14" s="1"/>
  <c r="S26" i="14"/>
  <c r="P26" i="14"/>
  <c r="K26" i="14"/>
  <c r="H26" i="14"/>
  <c r="F26" i="14"/>
  <c r="D26" i="14" s="1"/>
  <c r="AA24" i="14"/>
  <c r="X24" i="14"/>
  <c r="W24" i="14"/>
  <c r="S24" i="14"/>
  <c r="P24" i="14"/>
  <c r="K24" i="14"/>
  <c r="H24" i="14"/>
  <c r="F24" i="14"/>
  <c r="D24" i="14" s="1"/>
  <c r="AD23" i="14"/>
  <c r="AC23" i="14"/>
  <c r="AB23" i="14"/>
  <c r="Z23" i="14"/>
  <c r="Y23" i="14"/>
  <c r="V23" i="14"/>
  <c r="U23" i="14"/>
  <c r="T23" i="14"/>
  <c r="R23" i="14"/>
  <c r="Q23" i="14"/>
  <c r="N23" i="14"/>
  <c r="M23" i="14"/>
  <c r="L23" i="14"/>
  <c r="J23" i="14"/>
  <c r="I23" i="14"/>
  <c r="E23" i="14"/>
  <c r="AA22" i="14"/>
  <c r="X22" i="14"/>
  <c r="W22" i="14" s="1"/>
  <c r="S22" i="14"/>
  <c r="O22" i="14" s="1"/>
  <c r="P22" i="14"/>
  <c r="K22" i="14"/>
  <c r="H22" i="14"/>
  <c r="D22" i="14"/>
  <c r="AA17" i="14"/>
  <c r="X17" i="14"/>
  <c r="S17" i="14"/>
  <c r="P17" i="14"/>
  <c r="K17" i="14"/>
  <c r="H17" i="14"/>
  <c r="D17" i="14"/>
  <c r="AA21" i="14"/>
  <c r="X21" i="14"/>
  <c r="W21" i="14"/>
  <c r="S21" i="14"/>
  <c r="P21" i="14"/>
  <c r="K21" i="14"/>
  <c r="H21" i="14"/>
  <c r="G21" i="14" s="1"/>
  <c r="D21" i="14"/>
  <c r="AA20" i="14"/>
  <c r="X20" i="14"/>
  <c r="W20" i="14"/>
  <c r="S20" i="14"/>
  <c r="P20" i="14"/>
  <c r="K20" i="14"/>
  <c r="H20" i="14"/>
  <c r="D20" i="14"/>
  <c r="AA19" i="14"/>
  <c r="X19" i="14"/>
  <c r="W19" i="14" s="1"/>
  <c r="S19" i="14"/>
  <c r="P19" i="14"/>
  <c r="O19" i="14" s="1"/>
  <c r="K19" i="14"/>
  <c r="H19" i="14"/>
  <c r="D19" i="14"/>
  <c r="AA18" i="14"/>
  <c r="X18" i="14"/>
  <c r="S18" i="14"/>
  <c r="P18" i="14"/>
  <c r="O18" i="14" s="1"/>
  <c r="K18" i="14"/>
  <c r="H18" i="14"/>
  <c r="D18" i="14"/>
  <c r="AD16" i="14"/>
  <c r="AC16" i="14"/>
  <c r="AB16" i="14"/>
  <c r="Z16" i="14"/>
  <c r="Y16" i="14"/>
  <c r="V16" i="14"/>
  <c r="U16" i="14"/>
  <c r="T16" i="14"/>
  <c r="R16" i="14"/>
  <c r="Q16" i="14"/>
  <c r="N16" i="14"/>
  <c r="M16" i="14"/>
  <c r="L16" i="14"/>
  <c r="J16" i="14"/>
  <c r="I16" i="14"/>
  <c r="F16" i="14"/>
  <c r="E16" i="14"/>
  <c r="AA12" i="14"/>
  <c r="X12" i="14"/>
  <c r="S12" i="14"/>
  <c r="P12" i="14"/>
  <c r="K12" i="14"/>
  <c r="H12" i="14"/>
  <c r="D12" i="14"/>
  <c r="AA15" i="14"/>
  <c r="X15" i="14"/>
  <c r="S15" i="14"/>
  <c r="P15" i="14"/>
  <c r="K15" i="14"/>
  <c r="H15" i="14"/>
  <c r="G15" i="14" s="1"/>
  <c r="F15" i="14"/>
  <c r="D15" i="14"/>
  <c r="AA14" i="14"/>
  <c r="X14" i="14"/>
  <c r="W14" i="14" s="1"/>
  <c r="S14" i="14"/>
  <c r="P14" i="14"/>
  <c r="K14" i="14"/>
  <c r="H14" i="14"/>
  <c r="F14" i="14"/>
  <c r="D14" i="14" s="1"/>
  <c r="AA13" i="14"/>
  <c r="X13" i="14"/>
  <c r="W13" i="14" s="1"/>
  <c r="S13" i="14"/>
  <c r="P13" i="14"/>
  <c r="K13" i="14"/>
  <c r="H13" i="14"/>
  <c r="F13" i="14"/>
  <c r="D13" i="14" s="1"/>
  <c r="AA11" i="14"/>
  <c r="X11" i="14"/>
  <c r="S11" i="14"/>
  <c r="P11" i="14"/>
  <c r="K11" i="14"/>
  <c r="H11" i="14"/>
  <c r="F11" i="14"/>
  <c r="D11" i="14" s="1"/>
  <c r="AA10" i="14"/>
  <c r="X10" i="14"/>
  <c r="W10" i="14" s="1"/>
  <c r="S10" i="14"/>
  <c r="P10" i="14"/>
  <c r="K10" i="14"/>
  <c r="H10" i="14"/>
  <c r="F10" i="14"/>
  <c r="D10" i="14" s="1"/>
  <c r="AA8" i="14"/>
  <c r="X8" i="14"/>
  <c r="S8" i="14"/>
  <c r="P8" i="14"/>
  <c r="O8" i="14" s="1"/>
  <c r="K8" i="14"/>
  <c r="H8" i="14"/>
  <c r="F8" i="14"/>
  <c r="D8" i="14" s="1"/>
  <c r="AA9" i="14"/>
  <c r="X9" i="14"/>
  <c r="W9" i="14" s="1"/>
  <c r="S9" i="14"/>
  <c r="P9" i="14"/>
  <c r="K9" i="14"/>
  <c r="H9" i="14"/>
  <c r="F9" i="14"/>
  <c r="D9" i="14" s="1"/>
  <c r="AA7" i="14"/>
  <c r="X7" i="14"/>
  <c r="S7" i="14"/>
  <c r="P7" i="14"/>
  <c r="K7" i="14"/>
  <c r="H7" i="14"/>
  <c r="F7" i="14"/>
  <c r="D7" i="14"/>
  <c r="AA6" i="14"/>
  <c r="X6" i="14"/>
  <c r="W6" i="14" s="1"/>
  <c r="S6" i="14"/>
  <c r="P6" i="14"/>
  <c r="K6" i="14"/>
  <c r="H6" i="14"/>
  <c r="F6" i="14"/>
  <c r="D6" i="14"/>
  <c r="AD5" i="14"/>
  <c r="AC5" i="14"/>
  <c r="AB5" i="14"/>
  <c r="Z5" i="14"/>
  <c r="Y5" i="14"/>
  <c r="V5" i="14"/>
  <c r="U5" i="14"/>
  <c r="T5" i="14"/>
  <c r="R5" i="14"/>
  <c r="Q5" i="14"/>
  <c r="G22" i="14" l="1"/>
  <c r="G30" i="14"/>
  <c r="W30" i="14"/>
  <c r="O12" i="14"/>
  <c r="G26" i="14"/>
  <c r="G28" i="14"/>
  <c r="O29" i="14"/>
  <c r="W12" i="14"/>
  <c r="G18" i="14"/>
  <c r="O17" i="14"/>
  <c r="O24" i="14"/>
  <c r="O26" i="14"/>
  <c r="O28" i="14"/>
  <c r="W29" i="14"/>
  <c r="G25" i="14"/>
  <c r="G29" i="14"/>
  <c r="AA23" i="14"/>
  <c r="S23" i="14"/>
  <c r="O25" i="14"/>
  <c r="W25" i="14"/>
  <c r="W23" i="14" s="1"/>
  <c r="W27" i="14"/>
  <c r="W17" i="14"/>
  <c r="G19" i="14"/>
  <c r="S16" i="14"/>
  <c r="W18" i="14"/>
  <c r="G20" i="14"/>
  <c r="G14" i="14"/>
  <c r="G12" i="14"/>
  <c r="G13" i="14"/>
  <c r="D5" i="14"/>
  <c r="F5" i="14"/>
  <c r="O13" i="14"/>
  <c r="O15" i="14"/>
  <c r="H5" i="14"/>
  <c r="K5" i="14"/>
  <c r="G7" i="14"/>
  <c r="P5" i="14"/>
  <c r="O9" i="14"/>
  <c r="W15" i="14"/>
  <c r="O7" i="14"/>
  <c r="O10" i="14"/>
  <c r="O11" i="14"/>
  <c r="W7" i="14"/>
  <c r="W11" i="14"/>
  <c r="G6" i="14"/>
  <c r="O6" i="14"/>
  <c r="G9" i="14"/>
  <c r="G8" i="14"/>
  <c r="G10" i="14"/>
  <c r="G11" i="14"/>
  <c r="K16" i="14"/>
  <c r="D16" i="14"/>
  <c r="G32" i="14"/>
  <c r="G31" i="14" s="1"/>
  <c r="AA16" i="14"/>
  <c r="K23" i="14"/>
  <c r="W8" i="14"/>
  <c r="W5" i="14" s="1"/>
  <c r="S5" i="14"/>
  <c r="G24" i="14"/>
  <c r="D23" i="14"/>
  <c r="O32" i="14"/>
  <c r="O31" i="14" s="1"/>
  <c r="AA5" i="14"/>
  <c r="P16" i="14"/>
  <c r="G17" i="14"/>
  <c r="G16" i="14" s="1"/>
  <c r="O27" i="14"/>
  <c r="W32" i="14"/>
  <c r="W31" i="14" s="1"/>
  <c r="P23" i="14"/>
  <c r="X5" i="14"/>
  <c r="O14" i="14"/>
  <c r="X16" i="14"/>
  <c r="O20" i="14"/>
  <c r="O21" i="14"/>
  <c r="W16" i="14"/>
  <c r="H23" i="14"/>
  <c r="X23" i="14"/>
  <c r="P31" i="14"/>
  <c r="H16" i="14"/>
  <c r="F23" i="14"/>
  <c r="O23" i="14" l="1"/>
  <c r="G23" i="14"/>
  <c r="O16" i="14"/>
  <c r="O5" i="14"/>
  <c r="G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사용자</author>
  </authors>
  <commentList>
    <comment ref="N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돋움"/>
            <family val="3"/>
            <charset val="129"/>
          </rPr>
          <t>사용자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별도반만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</text>
    </comment>
  </commentList>
</comments>
</file>

<file path=xl/sharedStrings.xml><?xml version="1.0" encoding="utf-8"?>
<sst xmlns="http://schemas.openxmlformats.org/spreadsheetml/2006/main" count="1924" uniqueCount="744">
  <si>
    <t>순번</t>
    <phoneticPr fontId="1" type="noConversion"/>
  </si>
  <si>
    <t>캠퍼스</t>
    <phoneticPr fontId="1" type="noConversion"/>
  </si>
  <si>
    <t>수시1차</t>
  </si>
  <si>
    <t>수시2차</t>
  </si>
  <si>
    <t>정시</t>
  </si>
  <si>
    <t>접수기간</t>
    <phoneticPr fontId="1" type="noConversion"/>
  </si>
  <si>
    <t>면접일</t>
    <phoneticPr fontId="1" type="noConversion"/>
  </si>
  <si>
    <t>합격자발표</t>
    <phoneticPr fontId="1" type="noConversion"/>
  </si>
  <si>
    <t>등록</t>
    <phoneticPr fontId="1" type="noConversion"/>
  </si>
  <si>
    <t>수시1차</t>
    <phoneticPr fontId="1" type="noConversion"/>
  </si>
  <si>
    <t>수시2차</t>
    <phoneticPr fontId="1" type="noConversion"/>
  </si>
  <si>
    <t>정시</t>
    <phoneticPr fontId="1" type="noConversion"/>
  </si>
  <si>
    <t>비고</t>
    <phoneticPr fontId="1" type="noConversion"/>
  </si>
  <si>
    <t>충원합격자 발표등록</t>
    <phoneticPr fontId="1" type="noConversion"/>
  </si>
  <si>
    <t>대학</t>
  </si>
  <si>
    <t>학 과</t>
  </si>
  <si>
    <t>모집인원</t>
  </si>
  <si>
    <t>주 간</t>
  </si>
  <si>
    <t>소</t>
  </si>
  <si>
    <t>계</t>
  </si>
  <si>
    <t>총계</t>
  </si>
  <si>
    <t>정원내</t>
  </si>
  <si>
    <t>정원외</t>
  </si>
  <si>
    <t>일반</t>
  </si>
  <si>
    <t>특별</t>
  </si>
  <si>
    <t>우선</t>
  </si>
  <si>
    <t>총 계</t>
  </si>
  <si>
    <t>-</t>
  </si>
  <si>
    <t>춘천</t>
  </si>
  <si>
    <t>소계</t>
  </si>
  <si>
    <t>컴퓨터응용기계</t>
  </si>
  <si>
    <t>미디어콘텐츠</t>
  </si>
  <si>
    <t>스마트제품디자인</t>
  </si>
  <si>
    <t>산업설비</t>
  </si>
  <si>
    <t>전기</t>
  </si>
  <si>
    <t>원주</t>
  </si>
  <si>
    <t>강릉</t>
  </si>
  <si>
    <t>산업잠수</t>
  </si>
  <si>
    <t>발전설비</t>
  </si>
  <si>
    <t>서울정수</t>
    <phoneticPr fontId="1" type="noConversion"/>
  </si>
  <si>
    <t>서울강서</t>
    <phoneticPr fontId="1" type="noConversion"/>
  </si>
  <si>
    <t>성남</t>
    <phoneticPr fontId="1" type="noConversion"/>
  </si>
  <si>
    <t>제주</t>
    <phoneticPr fontId="1" type="noConversion"/>
  </si>
  <si>
    <t>인천</t>
    <phoneticPr fontId="1" type="noConversion"/>
  </si>
  <si>
    <t>안성</t>
    <phoneticPr fontId="1" type="noConversion"/>
  </si>
  <si>
    <t>춘천</t>
    <phoneticPr fontId="1" type="noConversion"/>
  </si>
  <si>
    <t>원주</t>
    <phoneticPr fontId="1" type="noConversion"/>
  </si>
  <si>
    <t>강릉</t>
    <phoneticPr fontId="1" type="noConversion"/>
  </si>
  <si>
    <t>대전</t>
  </si>
  <si>
    <t>대전</t>
    <phoneticPr fontId="1" type="noConversion"/>
  </si>
  <si>
    <t>청주</t>
  </si>
  <si>
    <t>청주</t>
    <phoneticPr fontId="1" type="noConversion"/>
  </si>
  <si>
    <t>아산</t>
  </si>
  <si>
    <t>아산</t>
    <phoneticPr fontId="1" type="noConversion"/>
  </si>
  <si>
    <t>홍성</t>
  </si>
  <si>
    <t>홍성</t>
    <phoneticPr fontId="1" type="noConversion"/>
  </si>
  <si>
    <t>광주</t>
  </si>
  <si>
    <t>광주</t>
    <phoneticPr fontId="1" type="noConversion"/>
  </si>
  <si>
    <t>김제</t>
  </si>
  <si>
    <t>김제</t>
    <phoneticPr fontId="1" type="noConversion"/>
  </si>
  <si>
    <t>목포</t>
  </si>
  <si>
    <t>목포</t>
    <phoneticPr fontId="1" type="noConversion"/>
  </si>
  <si>
    <t>익산</t>
  </si>
  <si>
    <t>익산</t>
    <phoneticPr fontId="1" type="noConversion"/>
  </si>
  <si>
    <t>대구</t>
  </si>
  <si>
    <t>대구</t>
    <phoneticPr fontId="1" type="noConversion"/>
  </si>
  <si>
    <t>구미</t>
  </si>
  <si>
    <t>구미</t>
    <phoneticPr fontId="1" type="noConversion"/>
  </si>
  <si>
    <t>영주</t>
  </si>
  <si>
    <t>영주</t>
    <phoneticPr fontId="1" type="noConversion"/>
  </si>
  <si>
    <t>창원</t>
  </si>
  <si>
    <t>창원</t>
    <phoneticPr fontId="1" type="noConversion"/>
  </si>
  <si>
    <t>부산</t>
  </si>
  <si>
    <t>부산</t>
    <phoneticPr fontId="1" type="noConversion"/>
  </si>
  <si>
    <t>울산</t>
  </si>
  <si>
    <t>울산</t>
    <phoneticPr fontId="1" type="noConversion"/>
  </si>
  <si>
    <t>바이오</t>
  </si>
  <si>
    <t>바이오</t>
    <phoneticPr fontId="1" type="noConversion"/>
  </si>
  <si>
    <t>섬유패션</t>
    <phoneticPr fontId="1" type="noConversion"/>
  </si>
  <si>
    <t>항공</t>
  </si>
  <si>
    <t>항공</t>
    <phoneticPr fontId="1" type="noConversion"/>
  </si>
  <si>
    <t>정</t>
  </si>
  <si>
    <t>원</t>
  </si>
  <si>
    <t>외</t>
  </si>
  <si>
    <t>소 계</t>
  </si>
  <si>
    <t>기계시스템</t>
  </si>
  <si>
    <t>메카트로닉스</t>
  </si>
  <si>
    <t>금형디자인</t>
  </si>
  <si>
    <t>신소재응용</t>
  </si>
  <si>
    <t>자동차</t>
  </si>
  <si>
    <t>산업설비자동화</t>
  </si>
  <si>
    <t>스마트전기</t>
  </si>
  <si>
    <t>스마트전자</t>
  </si>
  <si>
    <t>스마트팩토리</t>
  </si>
  <si>
    <t>자동화시스템</t>
  </si>
  <si>
    <t>면접비율</t>
    <phoneticPr fontId="1" type="noConversion"/>
  </si>
  <si>
    <t>2지망학과면접</t>
    <phoneticPr fontId="1" type="noConversion"/>
  </si>
  <si>
    <t>녹색산업설비</t>
  </si>
  <si>
    <t>스마트로봇자동화</t>
  </si>
  <si>
    <t>스마트소프트웨어</t>
  </si>
  <si>
    <t>영상디자인</t>
  </si>
  <si>
    <t>전기전자제어</t>
  </si>
  <si>
    <t>정보통신시스템</t>
  </si>
  <si>
    <t>반도체시스템</t>
  </si>
  <si>
    <t>전기에너지</t>
  </si>
  <si>
    <t>자동차기계</t>
  </si>
  <si>
    <t>반도체디스플레이</t>
  </si>
  <si>
    <t>시각디자인</t>
  </si>
  <si>
    <t>방송영상</t>
  </si>
  <si>
    <t>스마트자동화시스템</t>
  </si>
  <si>
    <t>78(24)</t>
  </si>
  <si>
    <t>30(12)</t>
  </si>
  <si>
    <t>24(6)</t>
  </si>
  <si>
    <t>12(6)</t>
  </si>
  <si>
    <t>13(4)</t>
  </si>
  <si>
    <t>5(2)</t>
  </si>
  <si>
    <t>4(1)</t>
  </si>
  <si>
    <t>2(1)</t>
  </si>
  <si>
    <t>12(3)</t>
  </si>
  <si>
    <t>6(2)</t>
  </si>
  <si>
    <t>패션디자인</t>
  </si>
  <si>
    <t>패션마케팅</t>
  </si>
  <si>
    <t>48(13)</t>
  </si>
  <si>
    <t>40(16)</t>
  </si>
  <si>
    <t>24(11)</t>
  </si>
  <si>
    <t>항공기계</t>
  </si>
  <si>
    <t>10(4)</t>
  </si>
  <si>
    <t>6(3)</t>
  </si>
  <si>
    <t>항공전자</t>
  </si>
  <si>
    <t>3(1)</t>
  </si>
  <si>
    <t>항공정비</t>
  </si>
  <si>
    <t>정원구분별</t>
  </si>
  <si>
    <t>그린에너지설비</t>
  </si>
  <si>
    <t>전자</t>
  </si>
  <si>
    <t>그린건축</t>
  </si>
  <si>
    <t>나노측정</t>
  </si>
  <si>
    <t>2지망 
학과지원제 
선택여부</t>
    <phoneticPr fontId="1" type="noConversion"/>
  </si>
  <si>
    <t>면접고사, 
실기 및 신체검사</t>
    <phoneticPr fontId="1" type="noConversion"/>
  </si>
  <si>
    <t>모집총괄</t>
  </si>
  <si>
    <t>인천</t>
  </si>
  <si>
    <t>안성</t>
  </si>
  <si>
    <t>캠
퍼
스</t>
    <phoneticPr fontId="1" type="noConversion"/>
  </si>
  <si>
    <t>모집인원</t>
    <phoneticPr fontId="1" type="noConversion"/>
  </si>
  <si>
    <t>계</t>
    <phoneticPr fontId="1" type="noConversion"/>
  </si>
  <si>
    <t>정원외
전형</t>
    <phoneticPr fontId="1" type="noConversion"/>
  </si>
  <si>
    <t>정원내전형</t>
    <phoneticPr fontId="1" type="noConversion"/>
  </si>
  <si>
    <t>정
원
외</t>
    <phoneticPr fontId="1" type="noConversion"/>
  </si>
  <si>
    <t>소계</t>
    <phoneticPr fontId="1" type="noConversion"/>
  </si>
  <si>
    <t>일반전형</t>
    <phoneticPr fontId="1" type="noConversion"/>
  </si>
  <si>
    <t>특별전형</t>
    <phoneticPr fontId="1" type="noConversion"/>
  </si>
  <si>
    <t>우선</t>
    <phoneticPr fontId="1" type="noConversion"/>
  </si>
  <si>
    <t>일반</t>
    <phoneticPr fontId="1" type="noConversion"/>
  </si>
  <si>
    <t>서
울
강
서</t>
    <phoneticPr fontId="1" type="noConversion"/>
  </si>
  <si>
    <t>디지털콘텐츠</t>
  </si>
  <si>
    <t>스마트전기(야간)</t>
    <phoneticPr fontId="1" type="noConversion"/>
  </si>
  <si>
    <t>제
주</t>
    <phoneticPr fontId="1" type="noConversion"/>
  </si>
  <si>
    <t>기숙사운영현황</t>
    <phoneticPr fontId="1" type="noConversion"/>
  </si>
  <si>
    <t>운영여부</t>
    <phoneticPr fontId="1" type="noConversion"/>
  </si>
  <si>
    <t>수용인원</t>
    <phoneticPr fontId="1" type="noConversion"/>
  </si>
  <si>
    <t>운영형태</t>
    <phoneticPr fontId="1" type="noConversion"/>
  </si>
  <si>
    <t>O</t>
  </si>
  <si>
    <t>O</t>
    <phoneticPr fontId="1" type="noConversion"/>
  </si>
  <si>
    <t>2인1실, 여학생호실 포함</t>
    <phoneticPr fontId="1" type="noConversion"/>
  </si>
  <si>
    <t>X</t>
    <phoneticPr fontId="1" type="noConversion"/>
  </si>
  <si>
    <t>O</t>
    <phoneticPr fontId="1" type="noConversion"/>
  </si>
  <si>
    <t>1인실 또는 3인실, 여학생기숙사 별도운영</t>
    <phoneticPr fontId="1" type="noConversion"/>
  </si>
  <si>
    <t>2인1실, 여학생호실 포함</t>
    <phoneticPr fontId="1" type="noConversion"/>
  </si>
  <si>
    <t>우편번호</t>
    <phoneticPr fontId="1" type="noConversion"/>
  </si>
  <si>
    <t>주소</t>
    <phoneticPr fontId="1" type="noConversion"/>
  </si>
  <si>
    <t>서울시 용산구 보광로73</t>
  </si>
  <si>
    <t>제주특별자치도 제주시 산천단동3길 2</t>
  </si>
  <si>
    <t>캠퍼스</t>
  </si>
  <si>
    <t>가산점 부여 대상자</t>
  </si>
  <si>
    <t>적용전형 및 비율</t>
  </si>
  <si>
    <t>제출서류</t>
  </si>
  <si>
    <t>일반전형</t>
  </si>
  <si>
    <t>특별전형</t>
  </si>
  <si>
    <t>한국폴리텍대학 주관의 전국규모대회 입상자(금. 은. 동. 장려상)</t>
  </si>
  <si>
    <t>상장사본</t>
  </si>
  <si>
    <t>지방기능경기대회 이상 입상자(금, 은, 동, 장려상)</t>
  </si>
  <si>
    <t>영어성적(TOEIC , TEPS , TOEFL, IBT) 만점기준의 50% 이상인자</t>
  </si>
  <si>
    <t>성적증명서</t>
  </si>
  <si>
    <t>(2년 이내 취득)</t>
  </si>
  <si>
    <t>산업기사 이상의 국가기술자격증 소지자</t>
  </si>
  <si>
    <t>자격증 사본</t>
  </si>
  <si>
    <t>기능사 자격증을 소지한 지원자(동일계열에 한함)</t>
  </si>
  <si>
    <t>최종학력증명서</t>
  </si>
  <si>
    <t>지원학과 관련된 정부부처 및 17개 시도교육청 발명경진대회 수상자</t>
  </si>
  <si>
    <t>구 분</t>
  </si>
  <si>
    <t>가 산 점 부 여 대 상 자</t>
  </si>
  <si>
    <t>비 고</t>
  </si>
  <si>
    <t xml:space="preserve">  </t>
  </si>
  <si>
    <t>외국어능력이 아래 기준 이상인 자</t>
  </si>
  <si>
    <t>2인 1실</t>
    <phoneticPr fontId="1" type="noConversion"/>
  </si>
  <si>
    <t>구분</t>
  </si>
  <si>
    <t>가산점 적용비율</t>
  </si>
  <si>
    <t>2%(8점)</t>
  </si>
  <si>
    <t>5%(20점)</t>
  </si>
  <si>
    <t>강원도 강릉시 남산초교길 121</t>
    <phoneticPr fontId="1" type="noConversion"/>
  </si>
  <si>
    <t xml:space="preserve">충남 아산시 신창면 행목로 45 </t>
  </si>
  <si>
    <t>충남 홍성군 홍성읍 충서로 1200</t>
  </si>
  <si>
    <t>가산점</t>
  </si>
  <si>
    <t>적용점수</t>
  </si>
  <si>
    <t>수시</t>
  </si>
  <si>
    <t>ㆍ</t>
  </si>
  <si>
    <t>○ 고용노동부고시에 의거하여 동일계열 중소기업 우수기능인으로 선정된 자</t>
  </si>
  <si>
    <r>
      <t>20</t>
    </r>
    <r>
      <rPr>
        <sz val="10"/>
        <color rgb="FF000000"/>
        <rFont val="휴먼명조"/>
        <family val="3"/>
        <charset val="129"/>
      </rPr>
      <t>점</t>
    </r>
  </si>
  <si>
    <t>증명서 사본</t>
  </si>
  <si>
    <t>○ 공업계 고교 실기 경진대회 동일계열 입상자(장려상 이상)</t>
  </si>
  <si>
    <t>상장 사본</t>
  </si>
  <si>
    <t>○ 공인단체, 협회, 학회 및 폴리텍대학 주관의 전국규모대회 동일계열 입상자</t>
  </si>
  <si>
    <t xml:space="preserve">○ 지방기능경기 대회 동일계열 입상자(장려상 이상) </t>
  </si>
  <si>
    <t>○ 국가기술자격증(기능사 이상) 동일계열 소지자</t>
  </si>
  <si>
    <t xml:space="preserve">※ 원서번호 자격번호 필수 기재 </t>
  </si>
  <si>
    <r>
      <t>10</t>
    </r>
    <r>
      <rPr>
        <sz val="10"/>
        <color rgb="FF000000"/>
        <rFont val="휴먼명조"/>
        <family val="3"/>
        <charset val="129"/>
      </rPr>
      <t>점</t>
    </r>
  </si>
  <si>
    <t>○ 공인어학성적 우수자(지원차수별 원서접수 마감일 기준으로 2년 이내 성적만 유효)</t>
  </si>
  <si>
    <t>TOEIC 500점 이상, TEPS 410점 이상, TOEFL(IBT 점수기준) 52점 이상</t>
  </si>
  <si>
    <t xml:space="preserve">일본어능력시험 JLPT 또는 JLRA 4급 이상, JPT 400점 이상 </t>
  </si>
  <si>
    <t>성적표 사본</t>
  </si>
  <si>
    <t xml:space="preserve">○ 지원학과 관련된 정부부처 및 17개 시도교육청 발명경진대회 </t>
  </si>
  <si>
    <t>수상자 (단, 고등학교 재학 중 수상실적에 한함)</t>
  </si>
  <si>
    <r>
      <t>8</t>
    </r>
    <r>
      <rPr>
        <sz val="10"/>
        <color rgb="FF000000"/>
        <rFont val="휴먼명조"/>
        <family val="3"/>
        <charset val="129"/>
      </rPr>
      <t>점</t>
    </r>
  </si>
  <si>
    <t xml:space="preserve">상장 사본 </t>
  </si>
  <si>
    <t>2인 1실</t>
    <phoneticPr fontId="1" type="noConversion"/>
  </si>
  <si>
    <t>정부부처 및 17개 시도교육청 주관 발명경진대회 수상자 (고교 재학 중 수상실적에 한함)</t>
  </si>
  <si>
    <t>산업체 근무경력 18개월 이상인 자</t>
  </si>
  <si>
    <t>고용노동부 우수 숙련기술인 선정자</t>
  </si>
  <si>
    <t>해당 증명서</t>
  </si>
  <si>
    <t>전남 무안군 청계면 영산로 1854-16</t>
  </si>
  <si>
    <t>국가기술자격증 (기능사 이상)소지자</t>
  </si>
  <si>
    <t>지방 및 전국기능경기대회 입상자(금, 은, 동상)</t>
  </si>
  <si>
    <t>한국폴리텍대학 주관 경진대회 입상자(지원학과 관련 경진대회)</t>
  </si>
  <si>
    <t>컴퓨터활용능력 또는 워드프로세서(구 워드프로세서 포함) 소지자</t>
  </si>
  <si>
    <t>공인외국어 능력이 아래 기준 이상인 자</t>
  </si>
  <si>
    <t>발명경진대회 수상자</t>
  </si>
  <si>
    <t>※ 정부부처 및 17개 시도교육청 주최 대회에 한함</t>
  </si>
  <si>
    <t>(단, 고교 재학 중 수상실적에 한함)</t>
  </si>
  <si>
    <t>2인 1실 : 181실 / 4인 1실 : 10실</t>
    <phoneticPr fontId="1" type="noConversion"/>
  </si>
  <si>
    <t>2인 1실 : 198실 / 1인 1실 : 50실</t>
    <phoneticPr fontId="1" type="noConversion"/>
  </si>
  <si>
    <t xml:space="preserve">경남 창원시 성산구 외동반림로 51-88 </t>
  </si>
  <si>
    <t xml:space="preserve">울산광역시 중구 산전길 155 </t>
  </si>
  <si>
    <t>2인 1실 / 4인 1실</t>
    <phoneticPr fontId="1" type="noConversion"/>
  </si>
  <si>
    <t xml:space="preserve">가산점 </t>
  </si>
  <si>
    <t>비율</t>
  </si>
  <si>
    <t xml:space="preserve">기능경기대회입상확인서 </t>
  </si>
  <si>
    <t>(고등학교 재학기간 중 수상 실적에 한함)</t>
  </si>
  <si>
    <t>TOEIC 500점 이상, TEPS 478점 이상</t>
  </si>
  <si>
    <t>TOEFL 45점 이상 (IBT 기준, CBT 133점 이상)</t>
  </si>
  <si>
    <t>HSK 新4~6급</t>
  </si>
  <si>
    <t>성적표</t>
  </si>
  <si>
    <t>(성적취득일로부터 2년 이내)</t>
  </si>
  <si>
    <t>국가기술자격증 산업기사(기사포함) 이상 소지자</t>
  </si>
  <si>
    <t xml:space="preserve">컴퓨터활용능력 1급 </t>
  </si>
  <si>
    <t>(대한상공회의소 자격평가사업단 홈페이지-자격증신청-취득확인서 출력)</t>
  </si>
  <si>
    <t>국가기술자격증 기능사 소지자</t>
  </si>
  <si>
    <t>(특별전형 지원자만 가산점 적용)</t>
  </si>
  <si>
    <t>남학생 2인 1실 / 여학생 3인 1실</t>
    <phoneticPr fontId="1" type="noConversion"/>
  </si>
  <si>
    <t>여학생 2인 1실 / 남학생 3인 1실</t>
    <phoneticPr fontId="1" type="noConversion"/>
  </si>
  <si>
    <t>3인 1실 : 310명 / 2인 1실 : 200명</t>
    <phoneticPr fontId="1" type="noConversion"/>
  </si>
  <si>
    <t>-</t>
    <phoneticPr fontId="1" type="noConversion"/>
  </si>
  <si>
    <t>-</t>
    <phoneticPr fontId="1" type="noConversion"/>
  </si>
  <si>
    <t>경남 사천시 대학길 46</t>
  </si>
  <si>
    <t>IT융합제어</t>
  </si>
  <si>
    <t>지방기능경기대회 이상 입상자</t>
  </si>
  <si>
    <t>영어성적(TOEIC, TOEFL, TEPS, LATT)</t>
  </si>
  <si>
    <t>만점 기준의 50% 이상인 자</t>
  </si>
  <si>
    <t>우리대학 주관 바이오기술경진대회 입상자</t>
  </si>
  <si>
    <t>3%(12점)</t>
  </si>
  <si>
    <t>※정부부처 및 17개 시도교육청 주최 대회에 한함</t>
  </si>
  <si>
    <t>기능사 이상의 국가기술자격증 소지자</t>
  </si>
  <si>
    <t>(섬유ㆍ패션ㆍ디자인ㆍ공예ㆍ컴퓨터관련분야에 한함)</t>
  </si>
  <si>
    <t>기능경기대회 입상자</t>
  </si>
  <si>
    <t>국가기관 또는 공인된 단체에서 표창을 받은자</t>
  </si>
  <si>
    <t>(효행ㆍ선행ㆍ봉사ㆍ공로등)</t>
  </si>
  <si>
    <r>
      <t xml:space="preserve">- </t>
    </r>
    <r>
      <rPr>
        <b/>
        <sz val="9"/>
        <color rgb="FF000000"/>
        <rFont val="한양중고딕"/>
        <family val="3"/>
        <charset val="129"/>
      </rPr>
      <t>[중국어]</t>
    </r>
    <r>
      <rPr>
        <sz val="9"/>
        <color rgb="FF000000"/>
        <rFont val="맑은 고딕"/>
        <family val="3"/>
        <charset val="129"/>
        <scheme val="minor"/>
      </rPr>
      <t xml:space="preserve"> </t>
    </r>
    <r>
      <rPr>
        <sz val="9"/>
        <color rgb="FF000000"/>
        <rFont val="한양중고딕"/>
        <family val="3"/>
        <charset val="129"/>
      </rPr>
      <t>HSK 新4~6급</t>
    </r>
  </si>
  <si>
    <r>
      <t xml:space="preserve">- </t>
    </r>
    <r>
      <rPr>
        <b/>
        <sz val="9"/>
        <color rgb="FF000000"/>
        <rFont val="한양중고딕"/>
        <family val="3"/>
        <charset val="129"/>
      </rPr>
      <t>[일본어]</t>
    </r>
    <r>
      <rPr>
        <sz val="9"/>
        <color rgb="FF000000"/>
        <rFont val="맑은 고딕"/>
        <family val="3"/>
        <charset val="129"/>
        <scheme val="minor"/>
      </rPr>
      <t xml:space="preserve"> </t>
    </r>
    <r>
      <rPr>
        <sz val="9"/>
        <color rgb="FF000000"/>
        <rFont val="한양중고딕"/>
        <family val="3"/>
        <charset val="129"/>
      </rPr>
      <t>일본어능력시험 JLPT N1~N4,</t>
    </r>
  </si>
  <si>
    <t>JTRA 1~4급 이상 또는 JPT 400점 이상</t>
  </si>
  <si>
    <t>기능경기대회 입상확인서,</t>
  </si>
  <si>
    <t>자격취득사항 확인서</t>
  </si>
  <si>
    <t>q-net.or.kr에서 발급</t>
  </si>
  <si>
    <t>산업기사 이상의 자격증 소지자</t>
  </si>
  <si>
    <t>영어성적(TOEIC 600점, TOEFL 68점, TEPS 482점) 이상</t>
  </si>
  <si>
    <t>영어 성적 증명서</t>
  </si>
  <si>
    <t>영어성적(TOEIC 500점, TOEFL 56점, TEPS 416점) 이상</t>
  </si>
  <si>
    <t>4%(16점)</t>
  </si>
  <si>
    <t>발명경진대회 수상자 (일반전형,특별전형만 해당)</t>
  </si>
  <si>
    <t>상장 원본</t>
  </si>
  <si>
    <t>2인 1실</t>
    <phoneticPr fontId="1" type="noConversion"/>
  </si>
  <si>
    <t>1인 1실 79명, 2인 1실 68명, 4인 1실 8명</t>
    <phoneticPr fontId="1" type="noConversion"/>
  </si>
  <si>
    <t>2인  1실</t>
    <phoneticPr fontId="1" type="noConversion"/>
  </si>
  <si>
    <t>2인 1실</t>
    <phoneticPr fontId="1" type="noConversion"/>
  </si>
  <si>
    <t>융합기술교육원</t>
    <phoneticPr fontId="1" type="noConversion"/>
  </si>
  <si>
    <t>권역</t>
    <phoneticPr fontId="1" type="noConversion"/>
  </si>
  <si>
    <t>2년제학위</t>
    <phoneticPr fontId="1" type="noConversion"/>
  </si>
  <si>
    <t>일반계고위탁</t>
    <phoneticPr fontId="1" type="noConversion"/>
  </si>
  <si>
    <t>전문기술</t>
    <phoneticPr fontId="1" type="noConversion"/>
  </si>
  <si>
    <t>하이테크</t>
    <phoneticPr fontId="1" type="noConversion"/>
  </si>
  <si>
    <t>신중년특화</t>
    <phoneticPr fontId="1" type="noConversion"/>
  </si>
  <si>
    <t>학위전공심화</t>
    <phoneticPr fontId="1" type="noConversion"/>
  </si>
  <si>
    <t>기능장</t>
    <phoneticPr fontId="1" type="noConversion"/>
  </si>
  <si>
    <t>●</t>
    <phoneticPr fontId="1" type="noConversion"/>
  </si>
  <si>
    <t>남인천</t>
    <phoneticPr fontId="1" type="noConversion"/>
  </si>
  <si>
    <t>화성</t>
    <phoneticPr fontId="1" type="noConversion"/>
  </si>
  <si>
    <t>대표번호</t>
    <phoneticPr fontId="1" type="noConversion"/>
  </si>
  <si>
    <t>02-2001-4000</t>
    <phoneticPr fontId="1" type="noConversion"/>
  </si>
  <si>
    <t>02-2186-5800</t>
    <phoneticPr fontId="1" type="noConversion"/>
  </si>
  <si>
    <t>031-739-4000</t>
    <phoneticPr fontId="1" type="noConversion"/>
  </si>
  <si>
    <t>064-754-7100</t>
    <phoneticPr fontId="1" type="noConversion"/>
  </si>
  <si>
    <t>031-696-8800</t>
    <phoneticPr fontId="1" type="noConversion"/>
  </si>
  <si>
    <t xml:space="preserve">강원도 원주시 북원로 2425번길 73 </t>
    <phoneticPr fontId="1" type="noConversion"/>
  </si>
  <si>
    <t>충주</t>
    <phoneticPr fontId="1" type="noConversion"/>
  </si>
  <si>
    <t>순천</t>
    <phoneticPr fontId="1" type="noConversion"/>
  </si>
  <si>
    <t>달성</t>
    <phoneticPr fontId="1" type="noConversion"/>
  </si>
  <si>
    <t>동부산</t>
    <phoneticPr fontId="1" type="noConversion"/>
  </si>
  <si>
    <t>진주</t>
    <phoneticPr fontId="1" type="noConversion"/>
  </si>
  <si>
    <t>신기술교육원</t>
    <phoneticPr fontId="1" type="noConversion"/>
  </si>
  <si>
    <t>다솜고등학교</t>
    <phoneticPr fontId="1" type="noConversion"/>
  </si>
  <si>
    <t>포항</t>
    <phoneticPr fontId="1" type="noConversion"/>
  </si>
  <si>
    <t>운영과정</t>
    <phoneticPr fontId="1" type="noConversion"/>
  </si>
  <si>
    <t>Ⅰ대학</t>
    <phoneticPr fontId="1" type="noConversion"/>
  </si>
  <si>
    <t>Ⅱ대학</t>
    <phoneticPr fontId="1" type="noConversion"/>
  </si>
  <si>
    <t>Ⅲ대학</t>
    <phoneticPr fontId="1" type="noConversion"/>
  </si>
  <si>
    <t>Ⅳ대학</t>
    <phoneticPr fontId="1" type="noConversion"/>
  </si>
  <si>
    <t>Ⅴ대학</t>
    <phoneticPr fontId="1" type="noConversion"/>
  </si>
  <si>
    <t>Ⅵ대학</t>
    <phoneticPr fontId="1" type="noConversion"/>
  </si>
  <si>
    <t>Ⅶ대학</t>
    <phoneticPr fontId="1" type="noConversion"/>
  </si>
  <si>
    <t>특성화대학</t>
    <phoneticPr fontId="1" type="noConversion"/>
  </si>
  <si>
    <t>고등학교</t>
    <phoneticPr fontId="1" type="noConversion"/>
  </si>
  <si>
    <t>2인 1실 : 300명</t>
    <phoneticPr fontId="1" type="noConversion"/>
  </si>
  <si>
    <t>2인 1실 : 111실, 4인 1실 :11실</t>
    <phoneticPr fontId="1" type="noConversion"/>
  </si>
  <si>
    <t>전형</t>
  </si>
  <si>
    <t>자동차</t>
    <phoneticPr fontId="1" type="noConversion"/>
  </si>
  <si>
    <t>산업디자인</t>
    <phoneticPr fontId="1" type="noConversion"/>
  </si>
  <si>
    <t>○ 입학인원 확정일 : 2020. 03. 09(월)</t>
    <phoneticPr fontId="1" type="noConversion"/>
  </si>
  <si>
    <t>2019.09.06(금)~09.27(금) 24:00</t>
    <phoneticPr fontId="1" type="noConversion"/>
  </si>
  <si>
    <t>남인천</t>
    <phoneticPr fontId="1" type="noConversion"/>
  </si>
  <si>
    <t>2019.10.23(수)</t>
    <phoneticPr fontId="1" type="noConversion"/>
  </si>
  <si>
    <t>2019.10.23(수)~10.29(화)</t>
    <phoneticPr fontId="1" type="noConversion"/>
  </si>
  <si>
    <t>2019.10.30(수)~11.04(월)</t>
    <phoneticPr fontId="1" type="noConversion"/>
  </si>
  <si>
    <t>2019.11.06(수)~11.20(수) 24:00</t>
    <phoneticPr fontId="1" type="noConversion"/>
  </si>
  <si>
    <t>2019.12.13(금)</t>
    <phoneticPr fontId="1" type="noConversion"/>
  </si>
  <si>
    <t>2019.12.13(금)~12.18(수)</t>
    <phoneticPr fontId="1" type="noConversion"/>
  </si>
  <si>
    <t>2019.12.19(목)~12.26(목)</t>
    <phoneticPr fontId="1" type="noConversion"/>
  </si>
  <si>
    <t>2019.12.30(월)~2020.01.13(월) 24:00</t>
    <phoneticPr fontId="1" type="noConversion"/>
  </si>
  <si>
    <t>2020.01.31(금)</t>
    <phoneticPr fontId="1" type="noConversion"/>
  </si>
  <si>
    <t>2020.02.10(월)~02.28(금)</t>
    <phoneticPr fontId="1" type="noConversion"/>
  </si>
  <si>
    <t>2020.01.31(금)~02.07(금)</t>
    <phoneticPr fontId="1" type="noConversion"/>
  </si>
  <si>
    <t>2020.01.21(화)</t>
    <phoneticPr fontId="1" type="noConversion"/>
  </si>
  <si>
    <t>2020.01.22(수)</t>
    <phoneticPr fontId="1" type="noConversion"/>
  </si>
  <si>
    <t>2020.01.21(화)</t>
    <phoneticPr fontId="1" type="noConversion"/>
  </si>
  <si>
    <t>(마이스터넷에서 발급)</t>
  </si>
  <si>
    <r>
      <t>-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sz val="10"/>
        <color rgb="FF000000"/>
        <rFont val="한양중고딕"/>
        <family val="3"/>
        <charset val="129"/>
      </rPr>
      <t>정부부처 및 17개 시도교육청 주최 발명경진대회 수상자</t>
    </r>
  </si>
  <si>
    <r>
      <t>-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sz val="10"/>
        <color rgb="FF000000"/>
        <rFont val="한양중고딕"/>
        <family val="3"/>
        <charset val="129"/>
      </rPr>
      <t>학교법인 한국폴리텍 주관/주최 경진대회 수상자</t>
    </r>
  </si>
  <si>
    <t xml:space="preserve">- [영어] </t>
  </si>
  <si>
    <t>OPIC NH등급 이상 (75점 이상)</t>
  </si>
  <si>
    <t>- [중국어]</t>
  </si>
  <si>
    <t xml:space="preserve">- [일본어] </t>
  </si>
  <si>
    <t xml:space="preserve">일본어능력시험 JLPT N1~N4, </t>
  </si>
  <si>
    <t>자격취득사항확인서</t>
  </si>
  <si>
    <t>(큐넷-자격증/확인서발급-확인서발급-확인서발급신청)</t>
  </si>
  <si>
    <t>자격취득확인서</t>
  </si>
  <si>
    <t>컴퓨터활용능력 2급 또는 워드프로세서(구 워드프로세서 1급)</t>
  </si>
  <si>
    <t>모든
전형
공통</t>
    <phoneticPr fontId="1" type="noConversion"/>
  </si>
  <si>
    <t>스마트융합금형</t>
  </si>
  <si>
    <t>컴퓨터응용기계설계</t>
    <phoneticPr fontId="1" type="noConversion"/>
  </si>
  <si>
    <t>2020학년도 기숙사 운영현황</t>
    <phoneticPr fontId="1" type="noConversion"/>
  </si>
  <si>
    <t>2019.10.12(토)</t>
    <phoneticPr fontId="1" type="noConversion"/>
  </si>
  <si>
    <t>2019.11.30(토)</t>
    <phoneticPr fontId="1" type="noConversion"/>
  </si>
  <si>
    <t>2019.10.08(화)</t>
    <phoneticPr fontId="1" type="noConversion"/>
  </si>
  <si>
    <t>2019.10.11(금)~10.12(토)
※ 발전설비과는 10.11(금)만 진행</t>
    <phoneticPr fontId="1" type="noConversion"/>
  </si>
  <si>
    <t>2019.12.05(목)</t>
    <phoneticPr fontId="1" type="noConversion"/>
  </si>
  <si>
    <t>2019.12.06(금)</t>
    <phoneticPr fontId="1" type="noConversion"/>
  </si>
  <si>
    <t>2020.01.22(수)</t>
    <phoneticPr fontId="1" type="noConversion"/>
  </si>
  <si>
    <t>2019.10.23(수), 10:00</t>
    <phoneticPr fontId="1" type="noConversion"/>
  </si>
  <si>
    <t>2019.12.13(금),10:00</t>
    <phoneticPr fontId="1" type="noConversion"/>
  </si>
  <si>
    <t>2020.01.31(금),10:00</t>
    <phoneticPr fontId="1" type="noConversion"/>
  </si>
  <si>
    <t>의료공학</t>
  </si>
  <si>
    <t xml:space="preserve">전형별 적용비율 </t>
  </si>
  <si>
    <t>지방 및 전국기능경기대회 장려상 이상 입상자(지원학과 동일계열)</t>
  </si>
  <si>
    <t>공업계 고교 실기 경진대회 동일계열 입상자(장려상 이상)</t>
  </si>
  <si>
    <t>(지원학과 지정) 산업기사이상 자격증 소지자</t>
  </si>
  <si>
    <t>(지원학과 지정) 기능사 자격증 소지자</t>
  </si>
  <si>
    <t>정부부처 및 17개 시도교육청 주최 발명경진대회 수상자
(고교재학 중 수상실적에 한함)</t>
    <phoneticPr fontId="1" type="noConversion"/>
  </si>
  <si>
    <t>고교 졸업이후 12개월 이상 산업체 근무경력이 있는 자
(지원학과 관련 경력에 한함)</t>
    <phoneticPr fontId="1" type="noConversion"/>
  </si>
  <si>
    <t>전문대학 졸업(예정)자 또는 동등 이상의 학력 소지자 
(단, 강릉캠퍼스 산업잠수과는 해당사항 없음)</t>
    <phoneticPr fontId="1" type="noConversion"/>
  </si>
  <si>
    <t>공인외국어 성적 우수자
- TOEIC 550점, TEPS 433점, TOEFL(IBT점수기준) 50점
- 한어수평고시(H.S.K) 新4급(195점이상)
- 일본어능력시험 JLPT N4이상, JTRA 4급이상, JPT 400점이상
단, 2년 이내 취득한 성적만 유효</t>
    <phoneticPr fontId="1" type="noConversion"/>
  </si>
  <si>
    <t>공인단체, 협회, 학회 및 한국폴리텍대학주관의 전국규모대회 입상자
(지원학과 동일계열)</t>
    <phoneticPr fontId="1" type="noConversion"/>
  </si>
  <si>
    <t>기숙사비</t>
    <phoneticPr fontId="1" type="noConversion"/>
  </si>
  <si>
    <t>360천원/학기</t>
    <phoneticPr fontId="1" type="noConversion"/>
  </si>
  <si>
    <t>150천원/학기</t>
    <phoneticPr fontId="1" type="noConversion"/>
  </si>
  <si>
    <t>1캠퍼스 : 강원도 춘천시 동산면 영서로 1290-31
2캠퍼스 : 강원도 춘천시 우두상리길 68</t>
    <phoneticPr fontId="1" type="noConversion"/>
  </si>
  <si>
    <t>04392</t>
    <phoneticPr fontId="1" type="noConversion"/>
  </si>
  <si>
    <t>07684</t>
    <phoneticPr fontId="1" type="noConversion"/>
  </si>
  <si>
    <t xml:space="preserve"> 서울시 강서구 우장산로10길 112 </t>
    <phoneticPr fontId="1" type="noConversion"/>
  </si>
  <si>
    <t xml:space="preserve"> 경기도 성남시 수정구 수정로398  </t>
    <phoneticPr fontId="1" type="noConversion"/>
  </si>
  <si>
    <t>경기도 성남시 분당구 황새울로 329번길 5</t>
    <phoneticPr fontId="1" type="noConversion"/>
  </si>
  <si>
    <t>032-510-2101~9</t>
    <phoneticPr fontId="1" type="noConversion"/>
  </si>
  <si>
    <t>인천시 부평구 무네미로 448번길 56</t>
    <phoneticPr fontId="1" type="noConversion"/>
  </si>
  <si>
    <t>031-650-7202~6</t>
    <phoneticPr fontId="1" type="noConversion"/>
  </si>
  <si>
    <t>기도 안성시 공도읍 송원길 41-12</t>
    <phoneticPr fontId="1" type="noConversion"/>
  </si>
  <si>
    <t>032-450-0300</t>
    <phoneticPr fontId="1" type="noConversion"/>
  </si>
  <si>
    <t>031-350-3200</t>
    <phoneticPr fontId="1" type="noConversion"/>
  </si>
  <si>
    <t>경기도 화성시 팔탄면 제암고주로 108</t>
    <phoneticPr fontId="1" type="noConversion"/>
  </si>
  <si>
    <t>033-260-7651~7</t>
    <phoneticPr fontId="1" type="noConversion"/>
  </si>
  <si>
    <t>033-741-7000</t>
    <phoneticPr fontId="1" type="noConversion"/>
  </si>
  <si>
    <t>033-610-6111~8</t>
    <phoneticPr fontId="1" type="noConversion"/>
  </si>
  <si>
    <t>대전광역시 동구 우암로 352-21</t>
    <phoneticPr fontId="1" type="noConversion"/>
  </si>
  <si>
    <t>043-279-7405~7</t>
    <phoneticPr fontId="1" type="noConversion"/>
  </si>
  <si>
    <t>충북 청주시 흥덕구 산단로 54</t>
    <phoneticPr fontId="1" type="noConversion"/>
  </si>
  <si>
    <t>043-850-4200</t>
    <phoneticPr fontId="1" type="noConversion"/>
  </si>
  <si>
    <t>충북 충주시 국원대로 548</t>
    <phoneticPr fontId="1" type="noConversion"/>
  </si>
  <si>
    <t>062-519-7114</t>
    <phoneticPr fontId="1" type="noConversion"/>
  </si>
  <si>
    <t>063-540-7620~4</t>
    <phoneticPr fontId="1" type="noConversion"/>
  </si>
  <si>
    <t>전북 김제시 백학제길 154</t>
    <phoneticPr fontId="1" type="noConversion"/>
  </si>
  <si>
    <t>061-450-7220~3</t>
    <phoneticPr fontId="1" type="noConversion"/>
  </si>
  <si>
    <t>063-830-3000</t>
    <phoneticPr fontId="1" type="noConversion"/>
  </si>
  <si>
    <t>전북 익산시 선화로 579</t>
    <phoneticPr fontId="1" type="noConversion"/>
  </si>
  <si>
    <t>061-721-0300</t>
    <phoneticPr fontId="1" type="noConversion"/>
  </si>
  <si>
    <t>전북 순천시 기적의도서관1길 41</t>
    <phoneticPr fontId="1" type="noConversion"/>
  </si>
  <si>
    <t>053-560-3130~2</t>
    <phoneticPr fontId="1" type="noConversion"/>
  </si>
  <si>
    <t>대구광역시 서구 국채보상로43길 15</t>
    <phoneticPr fontId="1" type="noConversion"/>
  </si>
  <si>
    <t>054-468-5201~6</t>
    <phoneticPr fontId="1" type="noConversion"/>
  </si>
  <si>
    <t>경북 구미시 수출대로3길 84</t>
    <phoneticPr fontId="1" type="noConversion"/>
  </si>
  <si>
    <t>053-610-6600</t>
    <phoneticPr fontId="1" type="noConversion"/>
  </si>
  <si>
    <t>대구광역시 달성군 논공읍 논공로 226</t>
    <phoneticPr fontId="1" type="noConversion"/>
  </si>
  <si>
    <t>054-288-2200</t>
    <phoneticPr fontId="1" type="noConversion"/>
  </si>
  <si>
    <t>경북 포항시 남구 호동로 162</t>
    <phoneticPr fontId="1" type="noConversion"/>
  </si>
  <si>
    <t>054-633-9500</t>
    <phoneticPr fontId="1" type="noConversion"/>
  </si>
  <si>
    <t>경북 영주시 가흥로 2</t>
    <phoneticPr fontId="1" type="noConversion"/>
  </si>
  <si>
    <t>055-279-1700</t>
    <phoneticPr fontId="1" type="noConversion"/>
  </si>
  <si>
    <t>051-330-7730~4</t>
    <phoneticPr fontId="1" type="noConversion"/>
  </si>
  <si>
    <t xml:space="preserve">부산광역시 북구 만덕대로155번길 99 </t>
    <phoneticPr fontId="1" type="noConversion"/>
  </si>
  <si>
    <t>052-290-1500</t>
    <phoneticPr fontId="1" type="noConversion"/>
  </si>
  <si>
    <t>051-609-6000</t>
    <phoneticPr fontId="1" type="noConversion"/>
  </si>
  <si>
    <t>부산광역시 기장군 정관읍 산단4로 2-69</t>
    <phoneticPr fontId="1" type="noConversion"/>
  </si>
  <si>
    <t>055-760-2222</t>
    <phoneticPr fontId="1" type="noConversion"/>
  </si>
  <si>
    <t>경남 진주시 모덕로 299</t>
    <phoneticPr fontId="1" type="noConversion"/>
  </si>
  <si>
    <t>041-746-7312~6</t>
    <phoneticPr fontId="1" type="noConversion"/>
  </si>
  <si>
    <t xml:space="preserve">충남 논산시 강경읍 동안로112번길 48 </t>
    <phoneticPr fontId="1" type="noConversion"/>
  </si>
  <si>
    <t>053-980-1100</t>
    <phoneticPr fontId="1" type="noConversion"/>
  </si>
  <si>
    <t xml:space="preserve">대구시 동구 팔공로 222 </t>
    <phoneticPr fontId="1" type="noConversion"/>
  </si>
  <si>
    <t>055-830-3500</t>
    <phoneticPr fontId="1" type="noConversion"/>
  </si>
  <si>
    <t>063-210-9114</t>
    <phoneticPr fontId="1" type="noConversion"/>
  </si>
  <si>
    <t>전라북도 전주시 덕진구 유상로 20</t>
    <phoneticPr fontId="1" type="noConversion"/>
  </si>
  <si>
    <t>043-649-2800</t>
    <phoneticPr fontId="1" type="noConversion"/>
  </si>
  <si>
    <t>충청북도 제천시 원강저로 94</t>
    <phoneticPr fontId="1" type="noConversion"/>
  </si>
  <si>
    <t>우선선발 20%</t>
    <phoneticPr fontId="1" type="noConversion"/>
  </si>
  <si>
    <t>2019.10.09(수)</t>
    <phoneticPr fontId="1" type="noConversion"/>
  </si>
  <si>
    <t>2019.12.07(토)</t>
    <phoneticPr fontId="1" type="noConversion"/>
  </si>
  <si>
    <t>모집차수별</t>
  </si>
  <si>
    <t>기능사 이상의 국가기술자격증 2개 이상 소지자</t>
  </si>
  <si>
    <t>상장 사본
(면접시 원본 지참)</t>
    <phoneticPr fontId="1" type="noConversion"/>
  </si>
  <si>
    <t>산업체 재직(경력)증명서 및
4대보험 가입증명서(택일)</t>
    <phoneticPr fontId="1" type="noConversion"/>
  </si>
  <si>
    <t>외국어능력이 아래 기준 이상인 자
- TOEIC 495점 이상, TEPS 495점 이상, 
  TOEFL(CBT 150점 이상, IBT 60점 이상)</t>
    <phoneticPr fontId="1" type="noConversion"/>
  </si>
  <si>
    <t>어학 성적표 사본(원본지참)
※ 원서접수일 기준 2년 이내 성적</t>
    <phoneticPr fontId="1" type="noConversion"/>
  </si>
  <si>
    <t>정원외전형</t>
    <phoneticPr fontId="1" type="noConversion"/>
  </si>
  <si>
    <t>※ 기능사 이상의 국가기술자격증은 국가기술자격법 시행규칙&lt;별표2&gt; 기술·기능분야에 한하여 인정하며 일부 직무 분야에 대해 가산점 제외(제외 분야: 12 이용·숙박·여행·오락·스포츠, 13 음식 서비스)</t>
  </si>
  <si>
    <t>※ 가산점 부여 대상자에게는 만점에 대한 해당 가산점을 본인 점수에 부여</t>
  </si>
  <si>
    <t>※ 가산점 항목이 중복될 경우 고득점 항목 1개만 적용</t>
  </si>
  <si>
    <t>※ 가산점 서류 미제출자는 가산점 적용하지 않음</t>
  </si>
  <si>
    <t>각종 기능경기대회 입상자
(한국산업인력공단 주관의 기능경기대회에 한함)</t>
    <phoneticPr fontId="1" type="noConversion"/>
  </si>
  <si>
    <t>기능경기대회 입상확인서
또는 상장사본(면접시 원본 지참)</t>
    <phoneticPr fontId="1" type="noConversion"/>
  </si>
  <si>
    <t>국가기술자격취득확인서
또는 국가기술자격증사본</t>
    <phoneticPr fontId="1" type="noConversion"/>
  </si>
  <si>
    <t>1캠퍼스 : 광주광역시 북구 하서로 85
2캠퍼스 : 광주광역시 북구 매곡로 137</t>
    <phoneticPr fontId="1" type="noConversion"/>
  </si>
  <si>
    <t>IT융합</t>
  </si>
  <si>
    <t>2019.10.15(화)</t>
    <phoneticPr fontId="1" type="noConversion"/>
  </si>
  <si>
    <t>2019.11.27(수)</t>
    <phoneticPr fontId="1" type="noConversion"/>
  </si>
  <si>
    <t>○</t>
    <phoneticPr fontId="1" type="noConversion"/>
  </si>
  <si>
    <t>수시모집
정시모집</t>
    <phoneticPr fontId="1" type="noConversion"/>
  </si>
  <si>
    <t>자격증사본 (원본지참)</t>
    <phoneticPr fontId="1" type="noConversion"/>
  </si>
  <si>
    <t>기능경기대회 입상확인서</t>
    <phoneticPr fontId="1" type="noConversion"/>
  </si>
  <si>
    <t>상장사본 (원본지참)</t>
    <phoneticPr fontId="1" type="noConversion"/>
  </si>
  <si>
    <t>일반/특별전형</t>
    <phoneticPr fontId="1" type="noConversion"/>
  </si>
  <si>
    <t>성적표사본 (원본지참)</t>
    <phoneticPr fontId="1" type="noConversion"/>
  </si>
  <si>
    <t>발명경진대회 수상자
※ 정부부처 및 17개 시도교육청 주최 대회에 한함
(단, 고교 재학 중 수상실적에 한함)</t>
    <phoneticPr fontId="1" type="noConversion"/>
  </si>
  <si>
    <t xml:space="preserve">   ※ 정원외 전형은 가산점 없음
   ※ 가산점은 400점 만점 기준으로 적용이 되며, 응시원서 「가산점수 적용구분」란에 표시가 되고, 증빙서류를 제출하여야 함
   ※ 가산점 부여대상이 중복되는 경우에는 상위 가산점 부여대상 1개 항목만 적용
   ※ 어학관련 가산점 적용 대상자
      ① 【영어】TOEIC 500점 이상, TEPS 410점 이상, TOEFL(CBT 점수기준)  150점 이상
      ② 【중국어】HSK 新4~6급   
      ③ 【일본어】일본어 능력시험 JLPT 또는 JTRA 4급 이상, JPT 400점 이상
   ※ 가산점 서류 미제출자는 가산점 적용하지 않음</t>
    <phoneticPr fontId="1" type="noConversion"/>
  </si>
  <si>
    <r>
      <t>수시</t>
    </r>
    <r>
      <rPr>
        <sz val="10"/>
        <color rgb="FF000000"/>
        <rFont val="맑은 고딕"/>
        <family val="3"/>
        <charset val="129"/>
        <scheme val="minor"/>
      </rPr>
      <t>2</t>
    </r>
    <r>
      <rPr>
        <sz val="10"/>
        <color rgb="FF000000"/>
        <rFont val="굴림"/>
        <family val="3"/>
        <charset val="129"/>
      </rPr>
      <t>차</t>
    </r>
  </si>
  <si>
    <t>2019.10.16(수)</t>
    <phoneticPr fontId="1" type="noConversion"/>
  </si>
  <si>
    <t>2019.11.28(목)</t>
    <phoneticPr fontId="1" type="noConversion"/>
  </si>
  <si>
    <t>2020.01.22(수)</t>
    <phoneticPr fontId="1" type="noConversion"/>
  </si>
  <si>
    <t>비고</t>
  </si>
  <si>
    <t xml:space="preserve">한어수평고사(H.S.K) 新4급(195점 이상) </t>
  </si>
  <si>
    <t>※ 지원학과 학과지정 자격증은 캠퍼스별 입학전형관리소위원회에서 심의</t>
  </si>
  <si>
    <r>
      <t>※</t>
    </r>
    <r>
      <rPr>
        <sz val="11"/>
        <color rgb="FF082108"/>
        <rFont val="맑은 고딕"/>
        <family val="3"/>
        <charset val="129"/>
        <scheme val="minor"/>
      </rPr>
      <t xml:space="preserve"> </t>
    </r>
    <r>
      <rPr>
        <b/>
        <sz val="11"/>
        <color rgb="FF082108"/>
        <rFont val="휴먼명조"/>
        <family val="3"/>
        <charset val="129"/>
      </rPr>
      <t>일반전형 지원자의 가산점은 공인어학성적 우수자, 지원학과와 관련된 정부부처 및 17개 시도교육청 발명경진대회 수상자만 적용</t>
    </r>
    <phoneticPr fontId="1" type="noConversion"/>
  </si>
  <si>
    <t>042-670-0511~4</t>
    <phoneticPr fontId="1" type="noConversion"/>
  </si>
  <si>
    <t>041-539-9421~4</t>
    <phoneticPr fontId="1" type="noConversion"/>
  </si>
  <si>
    <t>041-630-3523~4</t>
    <phoneticPr fontId="1" type="noConversion"/>
  </si>
  <si>
    <t>학과</t>
    <phoneticPr fontId="1" type="noConversion"/>
  </si>
  <si>
    <t>수시1차</t>
    <phoneticPr fontId="1" type="noConversion"/>
  </si>
  <si>
    <t>정시1차</t>
    <phoneticPr fontId="1" type="noConversion"/>
  </si>
  <si>
    <t>정원내
전형</t>
    <phoneticPr fontId="1" type="noConversion"/>
  </si>
  <si>
    <t>정
원
외</t>
    <phoneticPr fontId="1" type="noConversion"/>
  </si>
  <si>
    <t>특별전형</t>
    <phoneticPr fontId="1" type="noConversion"/>
  </si>
  <si>
    <t>일반전형</t>
    <phoneticPr fontId="1" type="noConversion"/>
  </si>
  <si>
    <t>일반</t>
    <phoneticPr fontId="1" type="noConversion"/>
  </si>
  <si>
    <t>우선</t>
    <phoneticPr fontId="1" type="noConversion"/>
  </si>
  <si>
    <t>서
울
정
수</t>
    <phoneticPr fontId="1" type="noConversion"/>
  </si>
  <si>
    <t>그린에너지설비</t>
    <phoneticPr fontId="1" type="noConversion"/>
  </si>
  <si>
    <t>메카트로닉스</t>
    <phoneticPr fontId="1" type="noConversion"/>
  </si>
  <si>
    <t>스마트정보통신</t>
    <phoneticPr fontId="1" type="noConversion"/>
  </si>
  <si>
    <t>시각디자인</t>
    <phoneticPr fontId="1" type="noConversion"/>
  </si>
  <si>
    <t>전기</t>
    <phoneticPr fontId="1" type="noConversion"/>
  </si>
  <si>
    <t>컴퓨터응용기계</t>
    <phoneticPr fontId="1" type="noConversion"/>
  </si>
  <si>
    <t>데이터분석</t>
  </si>
  <si>
    <t>의료정보</t>
  </si>
  <si>
    <t>주얼리디자인</t>
  </si>
  <si>
    <t>i-패션디자인</t>
  </si>
  <si>
    <t>패션산업</t>
  </si>
  <si>
    <t>성
남</t>
    <phoneticPr fontId="1" type="noConversion"/>
  </si>
  <si>
    <t>기계시스템과</t>
    <phoneticPr fontId="1" type="noConversion"/>
  </si>
  <si>
    <t>스마트기계정비</t>
    <phoneticPr fontId="1" type="noConversion"/>
  </si>
  <si>
    <t>스마트전기</t>
    <phoneticPr fontId="1" type="noConversion"/>
  </si>
  <si>
    <t>반도체소재응용</t>
    <phoneticPr fontId="1" type="noConversion"/>
  </si>
  <si>
    <t>스마트자동화</t>
    <phoneticPr fontId="1" type="noConversion"/>
  </si>
  <si>
    <t>전자정보통신</t>
    <phoneticPr fontId="1" type="noConversion"/>
  </si>
  <si>
    <t>융합디자인</t>
  </si>
  <si>
    <t>2019.10.12(토)</t>
    <phoneticPr fontId="1" type="noConversion"/>
  </si>
  <si>
    <t>2019.10.11(금)</t>
    <phoneticPr fontId="1" type="noConversion"/>
  </si>
  <si>
    <t>2019.10.10(목)</t>
    <phoneticPr fontId="1" type="noConversion"/>
  </si>
  <si>
    <t>2019.11.30(토)</t>
    <phoneticPr fontId="1" type="noConversion"/>
  </si>
  <si>
    <t>2019.11.29(금)</t>
    <phoneticPr fontId="1" type="noConversion"/>
  </si>
  <si>
    <t>2019.12.03(화)</t>
    <phoneticPr fontId="1" type="noConversion"/>
  </si>
  <si>
    <t>2020.01.21(화)</t>
    <phoneticPr fontId="1" type="noConversion"/>
  </si>
  <si>
    <t>2020.01.22(수)</t>
    <phoneticPr fontId="1" type="noConversion"/>
  </si>
  <si>
    <t>2019.10.23(수),10:00</t>
    <phoneticPr fontId="1" type="noConversion"/>
  </si>
  <si>
    <t>2019.10.23(수),10:00
~10.29(화),17:00</t>
    <phoneticPr fontId="1" type="noConversion"/>
  </si>
  <si>
    <t>2019.12.13(금), 10:00</t>
    <phoneticPr fontId="1" type="noConversion"/>
  </si>
  <si>
    <t>2019.12.13(금),10:00
~12.18(수), 17:00</t>
    <phoneticPr fontId="1" type="noConversion"/>
  </si>
  <si>
    <t>2019.12.13(금),10:00
~12.18(수), 17:00</t>
    <phoneticPr fontId="1" type="noConversion"/>
  </si>
  <si>
    <t>2020.01.31(금),10:00
~02.07(금),17:00</t>
    <phoneticPr fontId="1" type="noConversion"/>
  </si>
  <si>
    <t>전형별 적용비율</t>
  </si>
  <si>
    <t>○ 지원학과 학과지정 기능사이상 자격증 소지자</t>
  </si>
  <si>
    <t>○ 지원학과 학과지정 기타 자격증 소지자</t>
  </si>
  <si>
    <t>○ 지원학과 관련된 정부부처 및 17개 시도교육청 발명경진대회 수상자 (단, 고등학교 재학 중 수상실적에 한함)</t>
  </si>
  <si>
    <t>※ 학과지정 자격증은 캠퍼스별 입학전형관리소위원회에서 심의</t>
  </si>
  <si>
    <t>○ 지원학과와 관련된 전국규모 대회 입상자 
(단, 고등학교 재학 중 수상실적에 한함)</t>
    <phoneticPr fontId="1" type="noConversion"/>
  </si>
  <si>
    <t>○ 폴리텍대학 주관 경진대회 입상자(지원학과 관련)
(단, 고등학교 재학 중 수상실적에 한함)</t>
    <phoneticPr fontId="1" type="noConversion"/>
  </si>
  <si>
    <t>○ 외국어능력이 아래 기준 이상인 자
 - TOEIC 550점, TEPS 433점, TOEFL(IBT점수기준) 50점
 - 한어수평고시(H.S.K) 新4급(195점이상)
 - 일본어능력시험 JLPT N4이상, JTRA 4급이상, JPT 400점이상
   단, 2년 이내 취득한 성적만 유효</t>
    <phoneticPr fontId="1" type="noConversion"/>
  </si>
  <si>
    <t xml:space="preserve">수시 </t>
    <phoneticPr fontId="1" type="noConversion"/>
  </si>
  <si>
    <t>모든차수 2지망학과지원제</t>
    <phoneticPr fontId="1" type="noConversion"/>
  </si>
  <si>
    <t>정시차수 2지망학과지원제</t>
    <phoneticPr fontId="1" type="noConversion"/>
  </si>
  <si>
    <t>94(29)</t>
  </si>
  <si>
    <t>46(12)</t>
  </si>
  <si>
    <t>14(4)</t>
  </si>
  <si>
    <t>16(5)</t>
  </si>
  <si>
    <t>8(2)</t>
  </si>
  <si>
    <t>88(32)</t>
  </si>
  <si>
    <t>22(8)</t>
  </si>
  <si>
    <t>항공전기제어</t>
  </si>
  <si>
    <t>11(4)</t>
  </si>
  <si>
    <t>스마트패션소재</t>
    <phoneticPr fontId="1" type="noConversion"/>
  </si>
  <si>
    <t>생활제품디자인</t>
    <phoneticPr fontId="1" type="noConversion"/>
  </si>
  <si>
    <t>3D프린팅융합디자인</t>
    <phoneticPr fontId="1" type="noConversion"/>
  </si>
  <si>
    <t>항공메카트로닉스</t>
    <phoneticPr fontId="1" type="noConversion"/>
  </si>
  <si>
    <t>섬유패션</t>
    <phoneticPr fontId="1" type="noConversion"/>
  </si>
  <si>
    <t>(85)</t>
    <phoneticPr fontId="1" type="noConversion"/>
  </si>
  <si>
    <t>(37)</t>
    <phoneticPr fontId="1" type="noConversion"/>
  </si>
  <si>
    <t>(28)</t>
    <phoneticPr fontId="1" type="noConversion"/>
  </si>
  <si>
    <t>(17)</t>
    <phoneticPr fontId="1" type="noConversion"/>
  </si>
  <si>
    <t>(12)</t>
    <phoneticPr fontId="1" type="noConversion"/>
  </si>
  <si>
    <t>2019.10.16(수)</t>
    <phoneticPr fontId="1" type="noConversion"/>
  </si>
  <si>
    <t>2019.11.27(수)</t>
    <phoneticPr fontId="1" type="noConversion"/>
  </si>
  <si>
    <t>2020.01.31(금), 10:00</t>
    <phoneticPr fontId="1" type="noConversion"/>
  </si>
  <si>
    <t>2019.10.12(토)~10.13(일)</t>
    <phoneticPr fontId="1" type="noConversion"/>
  </si>
  <si>
    <t>2019.10.23(수), 17:00</t>
    <phoneticPr fontId="1" type="noConversion"/>
  </si>
  <si>
    <t>2019.12.07(토)</t>
    <phoneticPr fontId="1" type="noConversion"/>
  </si>
  <si>
    <t>2019.12.13(금), 17:00</t>
    <phoneticPr fontId="1" type="noConversion"/>
  </si>
  <si>
    <t>2020.01.31(금), 17:00</t>
    <phoneticPr fontId="1" type="noConversion"/>
  </si>
  <si>
    <t>산업기사이상의 국가기술자격증 소지자(화학,식품,생물관련분야에 한함)</t>
    <phoneticPr fontId="1" type="noConversion"/>
  </si>
  <si>
    <t>상장 사본</t>
    <phoneticPr fontId="1" type="noConversion"/>
  </si>
  <si>
    <t>캠퍼스</t>
    <phoneticPr fontId="1" type="noConversion"/>
  </si>
  <si>
    <t>바이오</t>
    <phoneticPr fontId="1" type="noConversion"/>
  </si>
  <si>
    <t>항공</t>
    <phoneticPr fontId="1" type="noConversion"/>
  </si>
  <si>
    <t>2019.10.01(화)~10.02(수)</t>
    <phoneticPr fontId="1" type="noConversion"/>
  </si>
  <si>
    <t>2019.11.27(수)~11.28(목)</t>
    <phoneticPr fontId="1" type="noConversion"/>
  </si>
  <si>
    <t>2020.01.20(월)~01.21(화)</t>
    <phoneticPr fontId="1" type="noConversion"/>
  </si>
  <si>
    <t>금형디자인과</t>
  </si>
  <si>
    <t>기계시스템과</t>
  </si>
  <si>
    <t>산업설비자동화과</t>
  </si>
  <si>
    <t>자동차과</t>
  </si>
  <si>
    <t>전기에너지시스템과</t>
  </si>
  <si>
    <t>메카트로닉스과</t>
  </si>
  <si>
    <t>컴퓨터정보과</t>
  </si>
  <si>
    <t>정보통신과</t>
  </si>
  <si>
    <t>디지털방송과</t>
  </si>
  <si>
    <t>산업디자인과</t>
  </si>
  <si>
    <t xml:space="preserve">신소재응용과 </t>
  </si>
  <si>
    <t xml:space="preserve">건축설계과 </t>
  </si>
  <si>
    <t xml:space="preserve">산업설비자동화과 </t>
  </si>
  <si>
    <t xml:space="preserve">정보통신과 </t>
  </si>
  <si>
    <t>영상그래픽과</t>
  </si>
  <si>
    <t>남인천</t>
  </si>
  <si>
    <t>스마트표면처리</t>
  </si>
  <si>
    <r>
      <t>지원학과 관련된 정부부처 및 17개 시도교육청, 공인단체, 협회, 학회 등</t>
    </r>
    <r>
      <rPr>
        <sz val="10"/>
        <color rgb="FF000000"/>
        <rFont val="맑은 고딕"/>
        <family val="3"/>
        <charset val="129"/>
        <scheme val="minor"/>
      </rPr>
      <t xml:space="preserve"> </t>
    </r>
    <r>
      <rPr>
        <sz val="10"/>
        <color rgb="FF000000"/>
        <rFont val="한양중고딕"/>
        <family val="3"/>
        <charset val="129"/>
      </rPr>
      <t>발명경진대회 수상자</t>
    </r>
  </si>
  <si>
    <t>「서해5도 지원 특별법」에 따른 서해5도 출신자</t>
  </si>
  <si>
    <t>[첨부1]참조</t>
  </si>
  <si>
    <t>지방기능경기대회 이상 입상자 (금, 은, 동, 장려상)</t>
  </si>
  <si>
    <t>자격증사본</t>
  </si>
  <si>
    <t>영어성적(TOEIC, TEPS, TOEFP, IBT)만점기준의 50%이상인자</t>
  </si>
  <si>
    <t>공인단체, 협회, 학회 및 한국폴리텍대학 주관의 전국규모대회 입상자(금, 은, 동, 장려상)</t>
  </si>
  <si>
    <t>전문대학이상 졸업(예정)자</t>
  </si>
  <si>
    <t>국가기술자격증 동일계열 소지자(기능사 이상)</t>
  </si>
  <si>
    <t>전국표면처리기술경기대회 수상자(2016년도 이후)(금,은,동,장려상)</t>
  </si>
  <si>
    <t>지원학과 관련된 정부부처 및 17개 시도교육청 주관 발명경진대회 수상자</t>
  </si>
  <si>
    <t>영어성적(TOEIC, TEPS, TOEFL, IBT) 만점 기준의 50% 이상인 자</t>
  </si>
  <si>
    <t>(2년 이내)</t>
  </si>
  <si>
    <t xml:space="preserve">※ 발명경진대회 수상자는 고교 재학 기간 중 수상실적만 인정 </t>
  </si>
  <si>
    <t>※ 서해5도(백령도, 대청도, 소청도, 연평도, 소연평도(「서해5도 지원 특별법 시행령 제11조」) 출신자</t>
  </si>
  <si>
    <r>
      <t>&lt;유형2&gt;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한양중고딕"/>
        <family val="3"/>
        <charset val="129"/>
      </rPr>
      <t>서해5도에서 거주하면서 서해5도에 설립된 초등학교․중학교 및 고등학교의 모든 교육과정을 이수한 자</t>
    </r>
  </si>
  <si>
    <r>
      <t>&lt;유형1&gt;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한양중고딕"/>
        <family val="3"/>
        <charset val="129"/>
      </rPr>
      <t>서해5도에서 「민법」제909조에 따른 친권자 또는 같은 법 제928조에 따른 후견인과 함께 거주하면서 서해5도에
 설립된 중학교 및 고등학교의 모든 교육과정을 이수한 자</t>
    </r>
    <phoneticPr fontId="1" type="noConversion"/>
  </si>
  <si>
    <t>학과</t>
  </si>
  <si>
    <t>국가기술자격증(기능사)</t>
  </si>
  <si>
    <t xml:space="preserve">정밀측정기능사, 전산응용기계제도기능사, 컴퓨터응용선반기능사, 컴퓨터응용밀링기능사, 금형기능사 기계가공조립기능사, 공유압기능사, 메카트로닉스기능사, 기계정비기능사, 반도체장비유지보수기능사 생산화자동화기능사, 설비보전기능사, 승강기기능사, 전기기능사, 전자계산기기능사, 전자기기기능사 정보처리기능사, 정보기기운용기능사, 전자계산기기능사 </t>
  </si>
  <si>
    <t>전산응용기계제도기능사, 컴퓨터응용선반기능사, 연삭기능사, 정밀측정기능사, 기계가공조립기능사, 컴퓨터응용밀링기능사, 금형기능사, 공유압기능사, 용접기능사, 특수용접기능사, 메카트로닉스기능사 건설기계정비기능사, 공조냉동기계기능사, 궤도장비정비기능사, 기계정비기능사, 농기계정비기능사 반도체장비유지보수기능사, 생산화자동화기능사, 설비보전기능사, 승강기기능사 전자부품장착(SMT)기능사</t>
  </si>
  <si>
    <t xml:space="preserve">전자캐드기능사, 전자계산기기능사, 전자기기기능사, 통신기기기능사, 전파전자통신기능사, 의료전자기능사 </t>
  </si>
  <si>
    <t>정보처리기능사, 정보기기운용기능사, 전자계산기기능사, 통신기기기능사</t>
  </si>
  <si>
    <t xml:space="preserve">컴퓨터그래픽스운용기능사, 웹디자인기능사 </t>
  </si>
  <si>
    <t>전기기능사, 승강기기능사, 의료전자기능사, 전기용접기능사, 공유압기능사, 카일렉트로닉스기능사, 항공전자정비기능사, 철도동력차전기정비기능사, 생산자동화기능사, 철도신호기능사, 전기철도기능사, 전자기기기능사, 전자캐드기능사, 전자기기기능사, 전자부품장착기능사, 무선설비기능사, 전파통신기능사, 통신선로기능사, 메카트로닉스기능사, 통신기기기능사, 정밀측정기능사, 전산응용기계제도기능사, 컴퓨터응용선반기능사, 컴퓨터응용밀링기능사, 반도체장비유지보수기능사, 설비보전기능사, 신재생에너지설비기능사(태양광)</t>
  </si>
  <si>
    <t>[안성캠퍼스 학과별 가산점 인정 자격증]</t>
    <phoneticPr fontId="1" type="noConversion"/>
  </si>
  <si>
    <t>인천광역시 미추홀구 염전로333번길 23</t>
    <phoneticPr fontId="1" type="noConversion"/>
  </si>
  <si>
    <t>백두관 2인실 10만원
한라관 4인실 10만원</t>
    <phoneticPr fontId="1" type="noConversion"/>
  </si>
  <si>
    <t>백두관 2인 1실(200명), 한라관 4인 1실(290명)</t>
    <phoneticPr fontId="1" type="noConversion"/>
  </si>
  <si>
    <t>35~38만원</t>
    <phoneticPr fontId="1" type="noConversion"/>
  </si>
  <si>
    <t>2인 1실, 흰여울관 306명, 나래울관 172명</t>
    <phoneticPr fontId="1" type="noConversion"/>
  </si>
  <si>
    <t>2인 1실</t>
    <phoneticPr fontId="1" type="noConversion"/>
  </si>
  <si>
    <t>주/야</t>
    <phoneticPr fontId="1" type="noConversion"/>
  </si>
  <si>
    <t>야간</t>
    <phoneticPr fontId="1" type="noConversion"/>
  </si>
  <si>
    <t>야간</t>
    <phoneticPr fontId="1" type="noConversion"/>
  </si>
  <si>
    <t>자동차</t>
    <phoneticPr fontId="1" type="noConversion"/>
  </si>
  <si>
    <t>주간</t>
    <phoneticPr fontId="1" type="noConversion"/>
  </si>
  <si>
    <t>주/야</t>
    <phoneticPr fontId="1" type="noConversion"/>
  </si>
  <si>
    <t>야간</t>
    <phoneticPr fontId="1" type="noConversion"/>
  </si>
  <si>
    <t>야간</t>
    <phoneticPr fontId="1" type="noConversion"/>
  </si>
  <si>
    <t>인천</t>
    <phoneticPr fontId="1" type="noConversion"/>
  </si>
  <si>
    <t>소계</t>
    <phoneticPr fontId="1" type="noConversion"/>
  </si>
  <si>
    <t>안성</t>
    <phoneticPr fontId="1" type="noConversion"/>
  </si>
  <si>
    <t>소계</t>
    <phoneticPr fontId="1" type="noConversion"/>
  </si>
  <si>
    <t>주/야</t>
    <phoneticPr fontId="1" type="noConversion"/>
  </si>
  <si>
    <t>수시1차</t>
    <phoneticPr fontId="1" type="noConversion"/>
  </si>
  <si>
    <t>소계</t>
    <phoneticPr fontId="1" type="noConversion"/>
  </si>
  <si>
    <t>야간</t>
    <phoneticPr fontId="1" type="noConversion"/>
  </si>
  <si>
    <t>학과</t>
    <phoneticPr fontId="1" type="noConversion"/>
  </si>
  <si>
    <t>스마트환경시스템</t>
    <phoneticPr fontId="1" type="noConversion"/>
  </si>
  <si>
    <t>컴퓨터응용기계설계</t>
    <phoneticPr fontId="1" type="noConversion"/>
  </si>
  <si>
    <t>주/야</t>
    <phoneticPr fontId="1" type="noConversion"/>
  </si>
  <si>
    <t>캠퍼스</t>
    <phoneticPr fontId="1" type="noConversion"/>
  </si>
  <si>
    <t>정원내</t>
    <phoneticPr fontId="1" type="noConversion"/>
  </si>
  <si>
    <t>합계</t>
    <phoneticPr fontId="1" type="noConversion"/>
  </si>
  <si>
    <t>정원외</t>
    <phoneticPr fontId="1" type="noConversion"/>
  </si>
  <si>
    <t>스마트융합제어</t>
    <phoneticPr fontId="1" type="noConversion"/>
  </si>
  <si>
    <t>바이오품질관리</t>
    <phoneticPr fontId="1" type="noConversion"/>
  </si>
  <si>
    <t>바이오배양공정</t>
    <phoneticPr fontId="1" type="noConversion"/>
  </si>
  <si>
    <t>바이오식품분석</t>
    <phoneticPr fontId="1" type="noConversion"/>
  </si>
  <si>
    <t>바이오생명정보</t>
    <phoneticPr fontId="1" type="noConversion"/>
  </si>
  <si>
    <t>생명의약분석</t>
    <phoneticPr fontId="1" type="noConversion"/>
  </si>
  <si>
    <t>바이오나노소재</t>
    <phoneticPr fontId="1" type="noConversion"/>
  </si>
  <si>
    <t>○</t>
    <phoneticPr fontId="1" type="noConversion"/>
  </si>
  <si>
    <t>2인 1실</t>
    <phoneticPr fontId="1" type="noConversion"/>
  </si>
  <si>
    <t>2인 1실</t>
    <phoneticPr fontId="1" type="noConversion"/>
  </si>
  <si>
    <t>2020.01.17(금)</t>
    <phoneticPr fontId="1" type="noConversion"/>
  </si>
  <si>
    <t>2020학년도 2년제학위과정 모집일정</t>
    <phoneticPr fontId="1" type="noConversion"/>
  </si>
  <si>
    <t>O</t>
    <phoneticPr fontId="1" type="noConversion"/>
  </si>
  <si>
    <t>O</t>
    <phoneticPr fontId="1" type="noConversion"/>
  </si>
  <si>
    <t>2019.12.13(금),10:00
~12.18(수), 17:00</t>
    <phoneticPr fontId="1" type="noConversion"/>
  </si>
  <si>
    <t>2019.12.19(목)~12.26(목)</t>
    <phoneticPr fontId="1" type="noConversion"/>
  </si>
  <si>
    <t>2020.02.10(월)~02.28(금)</t>
    <phoneticPr fontId="1" type="noConversion"/>
  </si>
  <si>
    <t>모든차수 2지망학과지원제</t>
  </si>
  <si>
    <t>※ 상기 일정은 캠퍼스 사정에 따라 변경될 수 있음</t>
    <phoneticPr fontId="1" type="noConversion"/>
  </si>
  <si>
    <t>2019.12.07(토)</t>
  </si>
  <si>
    <t>2019.10.12(토)~10.13(일)</t>
  </si>
  <si>
    <t>2019.11.27(수)</t>
  </si>
  <si>
    <t>2019.10.16(수)</t>
  </si>
  <si>
    <t>특성화</t>
    <phoneticPr fontId="1" type="noConversion"/>
  </si>
  <si>
    <t>2019.11.30(토)</t>
  </si>
  <si>
    <t>2019.10.12(토)</t>
  </si>
  <si>
    <t>울산</t>
    <phoneticPr fontId="1" type="noConversion"/>
  </si>
  <si>
    <t>창원</t>
    <phoneticPr fontId="1" type="noConversion"/>
  </si>
  <si>
    <t>2019.10.15(화)</t>
  </si>
  <si>
    <t>영주</t>
    <phoneticPr fontId="1" type="noConversion"/>
  </si>
  <si>
    <t>대구</t>
    <phoneticPr fontId="1" type="noConversion"/>
  </si>
  <si>
    <t>2019.10.09(수)</t>
  </si>
  <si>
    <t>익산</t>
    <phoneticPr fontId="1" type="noConversion"/>
  </si>
  <si>
    <t>광주</t>
    <phoneticPr fontId="1" type="noConversion"/>
  </si>
  <si>
    <t>2019.11.28(목)</t>
  </si>
  <si>
    <t>청주</t>
    <phoneticPr fontId="1" type="noConversion"/>
  </si>
  <si>
    <t>2019.12.06(금)</t>
  </si>
  <si>
    <t>2019.10.11(금)~10.12(토)
※ 발전설비과 10.11(금)만 진행</t>
    <phoneticPr fontId="1" type="noConversion"/>
  </si>
  <si>
    <t>강릉</t>
    <phoneticPr fontId="1" type="noConversion"/>
  </si>
  <si>
    <t>2019.12.05(목)</t>
  </si>
  <si>
    <t>2019.10.08(화)</t>
  </si>
  <si>
    <t>원주</t>
    <phoneticPr fontId="1" type="noConversion"/>
  </si>
  <si>
    <t>춘천</t>
    <phoneticPr fontId="1" type="noConversion"/>
  </si>
  <si>
    <t>2019.11.27(수)~11.28(목)</t>
  </si>
  <si>
    <t>2019.10.01(화)~10.02(수)</t>
  </si>
  <si>
    <t>남인천</t>
    <phoneticPr fontId="1" type="noConversion"/>
  </si>
  <si>
    <t>2020.01.20(월)~01.21(화)</t>
    <phoneticPr fontId="1" type="noConversion"/>
  </si>
  <si>
    <t>인천</t>
    <phoneticPr fontId="1" type="noConversion"/>
  </si>
  <si>
    <t>Ⅱ대학</t>
    <phoneticPr fontId="1" type="noConversion"/>
  </si>
  <si>
    <t>2020.01.21(화)</t>
    <phoneticPr fontId="1" type="noConversion"/>
  </si>
  <si>
    <t>2019.12.03(화)</t>
  </si>
  <si>
    <t>2019.10.10(목)</t>
  </si>
  <si>
    <t>제주</t>
    <phoneticPr fontId="1" type="noConversion"/>
  </si>
  <si>
    <t>2020.01.22(수)</t>
    <phoneticPr fontId="1" type="noConversion"/>
  </si>
  <si>
    <t>2019.11.29(금)</t>
  </si>
  <si>
    <t>2019.10.11(금)</t>
  </si>
  <si>
    <t>서울강서</t>
    <phoneticPr fontId="1" type="noConversion"/>
  </si>
  <si>
    <t>서울정수</t>
    <phoneticPr fontId="1" type="noConversion"/>
  </si>
  <si>
    <t>2지망학과면접</t>
    <phoneticPr fontId="1" type="noConversion"/>
  </si>
  <si>
    <t>면접일</t>
    <phoneticPr fontId="1" type="noConversion"/>
  </si>
  <si>
    <t>2지망학과면접</t>
    <phoneticPr fontId="1" type="noConversion"/>
  </si>
  <si>
    <t>비고</t>
    <phoneticPr fontId="1" type="noConversion"/>
  </si>
  <si>
    <t>정시</t>
    <phoneticPr fontId="1" type="noConversion"/>
  </si>
  <si>
    <t>수시2차</t>
    <phoneticPr fontId="1" type="noConversion"/>
  </si>
  <si>
    <t>캠퍼스</t>
    <phoneticPr fontId="1" type="noConversion"/>
  </si>
  <si>
    <t>대학</t>
    <phoneticPr fontId="1" type="noConversion"/>
  </si>
  <si>
    <t>□ 2020학년도 2년제학위과정 면접일정</t>
    <phoneticPr fontId="1" type="noConversion"/>
  </si>
  <si>
    <t>2020.02.10(월)~02.28(금)</t>
    <phoneticPr fontId="1" type="noConversion"/>
  </si>
  <si>
    <t>충원합격</t>
    <phoneticPr fontId="1" type="noConversion"/>
  </si>
  <si>
    <t>2020.01.31(금)~02.07(금)</t>
    <phoneticPr fontId="1" type="noConversion"/>
  </si>
  <si>
    <t>2019.12.13(금)~12.18(수)</t>
    <phoneticPr fontId="1" type="noConversion"/>
  </si>
  <si>
    <t>2019.10.23(수)~10.29(화)</t>
    <phoneticPr fontId="1" type="noConversion"/>
  </si>
  <si>
    <t>등록기간</t>
    <phoneticPr fontId="1" type="noConversion"/>
  </si>
  <si>
    <t>2019.12.13(금)</t>
    <phoneticPr fontId="1" type="noConversion"/>
  </si>
  <si>
    <t>2019.10.23(수)</t>
    <phoneticPr fontId="1" type="noConversion"/>
  </si>
  <si>
    <t>합격자발표</t>
    <phoneticPr fontId="1" type="noConversion"/>
  </si>
  <si>
    <t>2019.11.06(수)~11.20(수) 24:00</t>
    <phoneticPr fontId="1" type="noConversion"/>
  </si>
  <si>
    <t>원서접수</t>
    <phoneticPr fontId="1" type="noConversion"/>
  </si>
  <si>
    <t>정시</t>
    <phoneticPr fontId="1" type="noConversion"/>
  </si>
  <si>
    <t>구분</t>
    <phoneticPr fontId="1" type="noConversion"/>
  </si>
  <si>
    <t>공통일정</t>
    <phoneticPr fontId="1" type="noConversion"/>
  </si>
  <si>
    <t>□ 2020학년도 2년제학위과정 입시 공통일정</t>
    <phoneticPr fontId="1" type="noConversion"/>
  </si>
  <si>
    <t>반도체설계과</t>
  </si>
  <si>
    <t>반도체장비설계과</t>
  </si>
  <si>
    <t>반도체융합SW과</t>
  </si>
  <si>
    <t>반도체전기시스템과</t>
  </si>
  <si>
    <t>반도체공정장비과</t>
  </si>
  <si>
    <t>반도체품질측정과</t>
  </si>
  <si>
    <t>반도체장비설계과</t>
    <phoneticPr fontId="1" type="noConversion"/>
  </si>
  <si>
    <t>반도체품질측정과</t>
    <phoneticPr fontId="1" type="noConversion"/>
  </si>
  <si>
    <t>반도체설계과</t>
    <phoneticPr fontId="1" type="noConversion"/>
  </si>
  <si>
    <t>반도체융합SW과</t>
    <phoneticPr fontId="1" type="noConversion"/>
  </si>
  <si>
    <t>반도체전기시스템과</t>
    <phoneticPr fontId="1" type="noConversion"/>
  </si>
  <si>
    <t>반도체공정장비과</t>
    <phoneticPr fontId="1" type="noConversion"/>
  </si>
  <si>
    <t>반도체장비유지보수기능사, 전자기기기능사, 전자계산기기능사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</si>
</sst>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b/>
      <sz val="22"/>
      <color theme="1"/>
      <name val="HY견고딕"/>
      <family val="1"/>
      <charset val="129"/>
    </font>
    <font>
      <sz val="1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rgb="FF000000"/>
      <name val="함초롬돋움"/>
      <family val="3"/>
      <charset val="129"/>
    </font>
    <font>
      <b/>
      <sz val="9"/>
      <color rgb="FF000000"/>
      <name val="한양중고딕"/>
      <family val="3"/>
      <charset val="129"/>
    </font>
    <font>
      <b/>
      <sz val="10"/>
      <color rgb="FF000000"/>
      <name val="한양중고딕"/>
      <family val="3"/>
      <charset val="129"/>
    </font>
    <font>
      <sz val="9"/>
      <color rgb="FF000000"/>
      <name val="한양중고딕"/>
      <family val="3"/>
      <charset val="129"/>
    </font>
    <font>
      <sz val="10"/>
      <color rgb="FF000000"/>
      <name val="한양중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HY견고딕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휴먼명조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0"/>
      <color rgb="FF000000"/>
      <name val="휴먼명조"/>
      <family val="3"/>
      <charset val="129"/>
    </font>
    <font>
      <sz val="10"/>
      <color rgb="FF000000"/>
      <name val="HCI Poppy"/>
      <family val="2"/>
    </font>
    <font>
      <b/>
      <sz val="11"/>
      <color rgb="FF000000"/>
      <name val="한양중고딕"/>
      <family val="3"/>
      <charset val="129"/>
    </font>
    <font>
      <sz val="11"/>
      <color rgb="FF000000"/>
      <name val="한양중고딕"/>
      <family val="3"/>
      <charset val="129"/>
    </font>
    <font>
      <b/>
      <sz val="10"/>
      <color rgb="FF000000"/>
      <name val="함초롬돋움"/>
      <family val="3"/>
      <charset val="129"/>
    </font>
    <font>
      <sz val="10"/>
      <color rgb="FF000000"/>
      <name val="함초롬돋움"/>
      <family val="3"/>
      <charset val="129"/>
    </font>
    <font>
      <sz val="9"/>
      <color rgb="FF000000"/>
      <name val="함초롬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6.5"/>
      <name val="맑은 고딕"/>
      <family val="3"/>
      <charset val="129"/>
      <scheme val="minor"/>
    </font>
    <font>
      <b/>
      <sz val="7"/>
      <color rgb="FF000000"/>
      <name val="함초롬돋움"/>
      <family val="3"/>
      <charset val="129"/>
    </font>
    <font>
      <b/>
      <sz val="8"/>
      <color rgb="FF000000"/>
      <name val="함초롬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rgb="FF082108"/>
      <name val="굴림"/>
      <family val="3"/>
      <charset val="129"/>
    </font>
    <font>
      <sz val="10"/>
      <color rgb="FF082108"/>
      <name val="맑은 고딕"/>
      <family val="3"/>
      <charset val="129"/>
      <scheme val="minor"/>
    </font>
    <font>
      <sz val="10"/>
      <color rgb="FF0000FF"/>
      <name val="휴먼명조"/>
      <family val="3"/>
      <charset val="129"/>
    </font>
    <font>
      <sz val="11"/>
      <color rgb="FF082108"/>
      <name val="휴먼명조"/>
      <family val="3"/>
      <charset val="129"/>
    </font>
    <font>
      <sz val="11"/>
      <color rgb="FF000000"/>
      <name val="휴먼명조"/>
      <family val="3"/>
      <charset val="129"/>
    </font>
    <font>
      <sz val="11"/>
      <color rgb="FF082108"/>
      <name val="맑은 고딕"/>
      <family val="3"/>
      <charset val="129"/>
      <scheme val="minor"/>
    </font>
    <font>
      <b/>
      <sz val="11"/>
      <color rgb="FF082108"/>
      <name val="휴먼명조"/>
      <family val="3"/>
      <charset val="129"/>
    </font>
    <font>
      <b/>
      <sz val="10"/>
      <name val="맑은 고딕"/>
      <family val="3"/>
      <charset val="129"/>
      <scheme val="minor"/>
    </font>
    <font>
      <sz val="9"/>
      <color rgb="FF0C0C0C"/>
      <name val="한양중고딕"/>
      <family val="3"/>
      <charset val="129"/>
    </font>
    <font>
      <b/>
      <sz val="9"/>
      <color rgb="FF0C0C0C"/>
      <name val="한양중고딕"/>
      <family val="3"/>
      <charset val="129"/>
    </font>
    <font>
      <b/>
      <sz val="10"/>
      <color rgb="FF0C0C0C"/>
      <name val="한양중고딕"/>
      <family val="3"/>
      <charset val="129"/>
    </font>
    <font>
      <sz val="10"/>
      <color rgb="FF0C0C0C"/>
      <name val="한양중고딕"/>
      <family val="3"/>
      <charset val="129"/>
    </font>
    <font>
      <sz val="8"/>
      <color rgb="FF000000"/>
      <name val="한양중고딕"/>
      <family val="3"/>
      <charset val="129"/>
    </font>
    <font>
      <sz val="7"/>
      <color rgb="FF000000"/>
      <name val="한양중고딕"/>
      <family val="3"/>
      <charset val="129"/>
    </font>
    <font>
      <sz val="6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9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9"/>
      <color rgb="FFFF0000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0"/>
      <color theme="1"/>
      <name val="한양중고딕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FF6E7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AEDD2"/>
        <bgColor indexed="64"/>
      </patternFill>
    </fill>
    <fill>
      <patternFill patternType="solid">
        <fgColor rgb="FFF4DDED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86AFDC"/>
        <bgColor indexed="64"/>
      </patternFill>
    </fill>
    <fill>
      <patternFill patternType="solid">
        <fgColor rgb="FFE7F4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6EEF7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theme="9" tint="0.79998168889431442"/>
        <bgColor indexed="64"/>
      </patternFill>
    </fill>
  </fills>
  <borders count="295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indexed="64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double">
        <color indexed="64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double">
        <color indexed="64"/>
      </bottom>
      <diagonal/>
    </border>
    <border>
      <left style="medium">
        <color indexed="64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double">
        <color indexed="64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indexed="64"/>
      </bottom>
      <diagonal/>
    </border>
    <border>
      <left style="hair">
        <color rgb="FF000000"/>
      </left>
      <right/>
      <top style="double">
        <color indexed="64"/>
      </top>
      <bottom style="hair">
        <color rgb="FF000000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indexed="64"/>
      </bottom>
      <diagonal/>
    </border>
    <border>
      <left/>
      <right style="hair">
        <color rgb="FF000000"/>
      </right>
      <top style="double">
        <color indexed="64"/>
      </top>
      <bottom style="hair">
        <color rgb="FF000000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double">
        <color indexed="64"/>
      </bottom>
      <diagonal/>
    </border>
    <border>
      <left style="hair">
        <color rgb="FF000000"/>
      </left>
      <right style="medium">
        <color indexed="64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ck">
        <color rgb="FF000000"/>
      </bottom>
      <diagonal/>
    </border>
    <border>
      <left style="medium">
        <color rgb="FF7F7F7F"/>
      </left>
      <right style="hair">
        <color rgb="FF7F7F7F"/>
      </right>
      <top style="medium">
        <color rgb="FF7F7F7F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medium">
        <color rgb="FF7F7F7F"/>
      </top>
      <bottom style="hair">
        <color rgb="FF7F7F7F"/>
      </bottom>
      <diagonal/>
    </border>
    <border>
      <left style="hair">
        <color rgb="FF7F7F7F"/>
      </left>
      <right style="medium">
        <color rgb="FF7F7F7F"/>
      </right>
      <top style="medium">
        <color rgb="FF7F7F7F"/>
      </top>
      <bottom style="hair">
        <color rgb="FF7F7F7F"/>
      </bottom>
      <diagonal/>
    </border>
    <border>
      <left style="medium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medium">
        <color rgb="FF7F7F7F"/>
      </right>
      <top style="hair">
        <color rgb="FF7F7F7F"/>
      </top>
      <bottom style="hair">
        <color rgb="FF7F7F7F"/>
      </bottom>
      <diagonal/>
    </border>
    <border>
      <left style="medium">
        <color rgb="FF7F7F7F"/>
      </left>
      <right style="hair">
        <color rgb="FF7F7F7F"/>
      </right>
      <top style="hair">
        <color rgb="FF7F7F7F"/>
      </top>
      <bottom style="medium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medium">
        <color rgb="FF7F7F7F"/>
      </bottom>
      <diagonal/>
    </border>
    <border>
      <left style="hair">
        <color rgb="FF7F7F7F"/>
      </left>
      <right style="medium">
        <color rgb="FF7F7F7F"/>
      </right>
      <top style="hair">
        <color rgb="FF7F7F7F"/>
      </top>
      <bottom style="medium">
        <color rgb="FF7F7F7F"/>
      </bottom>
      <diagonal/>
    </border>
    <border>
      <left style="hair">
        <color rgb="FF7F7F7F"/>
      </left>
      <right/>
      <top style="medium">
        <color rgb="FF7F7F7F"/>
      </top>
      <bottom style="hair">
        <color rgb="FF7F7F7F"/>
      </bottom>
      <diagonal/>
    </border>
    <border>
      <left style="hair">
        <color rgb="FF7F7F7F"/>
      </left>
      <right/>
      <top style="hair">
        <color rgb="FF7F7F7F"/>
      </top>
      <bottom style="hair">
        <color rgb="FF7F7F7F"/>
      </bottom>
      <diagonal/>
    </border>
    <border>
      <left style="hair">
        <color rgb="FF7F7F7F"/>
      </left>
      <right/>
      <top style="hair">
        <color rgb="FF7F7F7F"/>
      </top>
      <bottom style="medium">
        <color rgb="FF7F7F7F"/>
      </bottom>
      <diagonal/>
    </border>
    <border>
      <left/>
      <right style="hair">
        <color rgb="FF7F7F7F"/>
      </right>
      <top style="medium">
        <color rgb="FF7F7F7F"/>
      </top>
      <bottom style="hair">
        <color rgb="FF7F7F7F"/>
      </bottom>
      <diagonal/>
    </border>
    <border>
      <left/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 style="hair">
        <color rgb="FF7F7F7F"/>
      </right>
      <top style="hair">
        <color rgb="FF7F7F7F"/>
      </top>
      <bottom style="medium">
        <color rgb="FF7F7F7F"/>
      </bottom>
      <diagonal/>
    </border>
    <border>
      <left style="medium">
        <color indexed="64"/>
      </left>
      <right style="hair">
        <color rgb="FF7F7F7F"/>
      </right>
      <top style="medium">
        <color indexed="64"/>
      </top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medium">
        <color indexed="64"/>
      </top>
      <bottom style="hair">
        <color rgb="FF7F7F7F"/>
      </bottom>
      <diagonal/>
    </border>
    <border>
      <left style="hair">
        <color rgb="FF7F7F7F"/>
      </left>
      <right style="medium">
        <color indexed="64"/>
      </right>
      <top style="medium">
        <color indexed="64"/>
      </top>
      <bottom style="hair">
        <color rgb="FF7F7F7F"/>
      </bottom>
      <diagonal/>
    </border>
    <border>
      <left style="medium">
        <color indexed="64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medium">
        <color indexed="64"/>
      </right>
      <top style="hair">
        <color rgb="FF7F7F7F"/>
      </top>
      <bottom style="hair">
        <color rgb="FF7F7F7F"/>
      </bottom>
      <diagonal/>
    </border>
    <border>
      <left style="medium">
        <color indexed="64"/>
      </left>
      <right style="hair">
        <color rgb="FF7F7F7F"/>
      </right>
      <top style="hair">
        <color rgb="FF7F7F7F"/>
      </top>
      <bottom style="medium">
        <color indexed="64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medium">
        <color indexed="64"/>
      </bottom>
      <diagonal/>
    </border>
    <border>
      <left style="hair">
        <color rgb="FF7F7F7F"/>
      </left>
      <right style="medium">
        <color indexed="64"/>
      </right>
      <top style="hair">
        <color rgb="FF7F7F7F"/>
      </top>
      <bottom style="medium">
        <color indexed="64"/>
      </bottom>
      <diagonal/>
    </border>
    <border>
      <left style="hair">
        <color rgb="FF7F7F7F"/>
      </left>
      <right style="hair">
        <color rgb="FF7F7F7F"/>
      </right>
      <top/>
      <bottom/>
      <diagonal/>
    </border>
    <border>
      <left style="hair">
        <color rgb="FF7F7F7F"/>
      </left>
      <right style="hair">
        <color rgb="FF7F7F7F"/>
      </right>
      <top/>
      <bottom style="hair">
        <color rgb="FF7F7F7F"/>
      </bottom>
      <diagonal/>
    </border>
    <border>
      <left style="hair">
        <color rgb="FF7F7F7F"/>
      </left>
      <right style="hair">
        <color rgb="FF7F7F7F"/>
      </right>
      <top style="medium">
        <color rgb="FF7F7F7F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rgb="FF000000"/>
      </right>
      <top style="double">
        <color indexed="64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double">
        <color indexed="64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indexed="64"/>
      </top>
      <bottom/>
      <diagonal/>
    </border>
    <border>
      <left style="hair">
        <color rgb="FF000000"/>
      </left>
      <right/>
      <top style="double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medium">
        <color indexed="64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double">
        <color rgb="FF000000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</cellStyleXfs>
  <cellXfs count="8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9" fillId="0" borderId="68" xfId="2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0" borderId="68" xfId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9" fillId="0" borderId="68" xfId="1" applyFont="1" applyFill="1" applyBorder="1" applyAlignment="1">
      <alignment horizontal="center" vertical="center" shrinkToFit="1"/>
    </xf>
    <xf numFmtId="0" fontId="7" fillId="0" borderId="68" xfId="1" applyFont="1" applyFill="1" applyBorder="1" applyAlignment="1">
      <alignment horizontal="center" vertical="center" shrinkToFit="1"/>
    </xf>
    <xf numFmtId="0" fontId="7" fillId="0" borderId="68" xfId="2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1" xfId="2" applyFont="1" applyFill="1" applyBorder="1" applyAlignment="1">
      <alignment horizontal="center" vertical="center" shrinkToFit="1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7" xfId="2" applyFont="1" applyFill="1" applyBorder="1" applyAlignment="1">
      <alignment horizontal="center" vertical="center" shrinkToFit="1"/>
    </xf>
    <xf numFmtId="0" fontId="9" fillId="0" borderId="67" xfId="2" applyFont="1" applyFill="1" applyBorder="1" applyAlignment="1">
      <alignment horizontal="center" vertical="center" shrinkToFit="1"/>
    </xf>
    <xf numFmtId="0" fontId="9" fillId="0" borderId="69" xfId="2" applyFont="1" applyFill="1" applyBorder="1" applyAlignment="1">
      <alignment horizontal="center" vertical="center" shrinkToFit="1"/>
    </xf>
    <xf numFmtId="0" fontId="7" fillId="0" borderId="69" xfId="1" applyFont="1" applyFill="1" applyBorder="1" applyAlignment="1">
      <alignment horizontal="center" vertical="center" shrinkToFit="1"/>
    </xf>
    <xf numFmtId="0" fontId="7" fillId="0" borderId="69" xfId="2" applyFont="1" applyFill="1" applyBorder="1" applyAlignment="1">
      <alignment horizontal="center" vertical="center" shrinkToFit="1"/>
    </xf>
    <xf numFmtId="0" fontId="7" fillId="0" borderId="72" xfId="2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 shrinkToFit="1"/>
    </xf>
    <xf numFmtId="0" fontId="9" fillId="0" borderId="81" xfId="2" applyFont="1" applyFill="1" applyBorder="1" applyAlignment="1">
      <alignment horizontal="center" vertical="center" shrinkToFit="1"/>
    </xf>
    <xf numFmtId="0" fontId="3" fillId="2" borderId="82" xfId="0" applyFont="1" applyFill="1" applyBorder="1" applyAlignment="1">
      <alignment horizontal="center" vertical="center" shrinkToFit="1"/>
    </xf>
    <xf numFmtId="0" fontId="3" fillId="2" borderId="84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center" vertical="center" shrinkToFit="1"/>
    </xf>
    <xf numFmtId="0" fontId="3" fillId="2" borderId="86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9" fontId="9" fillId="0" borderId="68" xfId="2" applyNumberFormat="1" applyFont="1" applyFill="1" applyBorder="1" applyAlignment="1">
      <alignment horizontal="center" vertical="center" shrinkToFit="1"/>
    </xf>
    <xf numFmtId="9" fontId="9" fillId="0" borderId="68" xfId="0" applyNumberFormat="1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9" fontId="7" fillId="0" borderId="68" xfId="0" applyNumberFormat="1" applyFont="1" applyFill="1" applyBorder="1" applyAlignment="1">
      <alignment horizontal="center" vertical="center" shrinkToFit="1"/>
    </xf>
    <xf numFmtId="9" fontId="7" fillId="0" borderId="68" xfId="2" applyNumberFormat="1" applyFont="1" applyFill="1" applyBorder="1" applyAlignment="1">
      <alignment horizontal="center" vertical="center" shrinkToFit="1"/>
    </xf>
    <xf numFmtId="9" fontId="7" fillId="0" borderId="71" xfId="2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44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2" fillId="0" borderId="10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justify" vertical="center" wrapText="1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08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9" fontId="27" fillId="0" borderId="20" xfId="0" applyNumberFormat="1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113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117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justify" vertical="center" wrapText="1"/>
    </xf>
    <xf numFmtId="0" fontId="18" fillId="0" borderId="122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68" xfId="2" applyFont="1" applyFill="1" applyBorder="1" applyAlignment="1">
      <alignment horizontal="center" vertical="center" shrinkToFit="1"/>
    </xf>
    <xf numFmtId="0" fontId="33" fillId="0" borderId="68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33" fillId="0" borderId="68" xfId="0" quotePrefix="1" applyFont="1" applyFill="1" applyBorder="1" applyAlignment="1">
      <alignment horizontal="center" vertical="center" shrinkToFit="1"/>
    </xf>
    <xf numFmtId="0" fontId="32" fillId="0" borderId="68" xfId="1" applyFont="1" applyFill="1" applyBorder="1" applyAlignment="1">
      <alignment horizontal="center" vertical="center" shrinkToFit="1"/>
    </xf>
    <xf numFmtId="0" fontId="32" fillId="0" borderId="68" xfId="1" applyFont="1" applyFill="1" applyBorder="1" applyAlignment="1">
      <alignment horizontal="center" vertical="center" wrapText="1" shrinkToFit="1"/>
    </xf>
    <xf numFmtId="0" fontId="33" fillId="0" borderId="68" xfId="0" applyFont="1" applyFill="1" applyBorder="1" applyAlignment="1">
      <alignment horizontal="center" vertical="center" wrapText="1" shrinkToFit="1"/>
    </xf>
    <xf numFmtId="0" fontId="32" fillId="0" borderId="68" xfId="0" applyFont="1" applyFill="1" applyBorder="1" applyAlignment="1">
      <alignment horizontal="center" vertical="center" shrinkToFit="1"/>
    </xf>
    <xf numFmtId="0" fontId="32" fillId="0" borderId="68" xfId="2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9" fontId="27" fillId="0" borderId="19" xfId="0" applyNumberFormat="1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9" fontId="27" fillId="0" borderId="61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justify" vertical="center" wrapText="1"/>
    </xf>
    <xf numFmtId="9" fontId="29" fillId="0" borderId="61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justify" vertical="center" wrapText="1"/>
    </xf>
    <xf numFmtId="9" fontId="29" fillId="0" borderId="19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justify" vertical="center" wrapText="1"/>
    </xf>
    <xf numFmtId="9" fontId="29" fillId="0" borderId="4" xfId="0" applyNumberFormat="1" applyFont="1" applyBorder="1" applyAlignment="1">
      <alignment horizontal="center" vertical="center" wrapText="1"/>
    </xf>
    <xf numFmtId="0" fontId="21" fillId="2" borderId="68" xfId="0" applyFont="1" applyFill="1" applyBorder="1" applyAlignment="1">
      <alignment horizontal="center" vertical="center" shrinkToFi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18" fillId="0" borderId="119" xfId="0" applyFont="1" applyBorder="1" applyAlignment="1">
      <alignment horizontal="center" vertical="center" wrapText="1"/>
    </xf>
    <xf numFmtId="0" fontId="18" fillId="0" borderId="119" xfId="0" applyFont="1" applyBorder="1" applyAlignment="1">
      <alignment horizontal="justify" vertical="center" wrapText="1"/>
    </xf>
    <xf numFmtId="0" fontId="17" fillId="0" borderId="119" xfId="0" applyFont="1" applyBorder="1" applyAlignment="1">
      <alignment horizontal="center" vertical="center" wrapText="1"/>
    </xf>
    <xf numFmtId="0" fontId="26" fillId="12" borderId="19" xfId="0" applyFont="1" applyFill="1" applyBorder="1" applyAlignment="1">
      <alignment horizontal="center" vertical="center" wrapText="1"/>
    </xf>
    <xf numFmtId="0" fontId="26" fillId="12" borderId="6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35" fillId="0" borderId="0" xfId="0" applyFont="1">
      <alignment vertical="center"/>
    </xf>
    <xf numFmtId="0" fontId="36" fillId="0" borderId="68" xfId="0" applyFont="1" applyFill="1" applyBorder="1" applyAlignment="1">
      <alignment horizontal="center" vertical="center" wrapText="1" shrinkToFit="1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2" fillId="3" borderId="157" xfId="0" applyFont="1" applyFill="1" applyBorder="1" applyAlignment="1">
      <alignment horizontal="center" vertical="center" wrapText="1"/>
    </xf>
    <xf numFmtId="0" fontId="11" fillId="0" borderId="146" xfId="0" applyFont="1" applyBorder="1" applyAlignment="1">
      <alignment horizontal="justify" vertical="center" wrapText="1"/>
    </xf>
    <xf numFmtId="0" fontId="11" fillId="0" borderId="147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justify" vertical="center" wrapText="1"/>
    </xf>
    <xf numFmtId="0" fontId="11" fillId="0" borderId="114" xfId="0" applyFont="1" applyBorder="1" applyAlignment="1">
      <alignment horizontal="justify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justify" vertical="center" wrapText="1"/>
    </xf>
    <xf numFmtId="49" fontId="33" fillId="0" borderId="68" xfId="0" applyNumberFormat="1" applyFont="1" applyFill="1" applyBorder="1" applyAlignment="1">
      <alignment horizontal="center" vertical="center" shrinkToFit="1"/>
    </xf>
    <xf numFmtId="49" fontId="33" fillId="0" borderId="68" xfId="0" quotePrefix="1" applyNumberFormat="1" applyFont="1" applyFill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6" fillId="10" borderId="19" xfId="0" applyFont="1" applyFill="1" applyBorder="1" applyAlignment="1">
      <alignment horizontal="center" vertical="center" wrapText="1"/>
    </xf>
    <xf numFmtId="0" fontId="27" fillId="0" borderId="146" xfId="0" applyFont="1" applyBorder="1" applyAlignment="1">
      <alignment horizontal="justify" vertical="center" wrapText="1"/>
    </xf>
    <xf numFmtId="0" fontId="27" fillId="0" borderId="147" xfId="0" applyFont="1" applyBorder="1" applyAlignment="1">
      <alignment horizontal="justify" vertical="center" wrapText="1"/>
    </xf>
    <xf numFmtId="0" fontId="27" fillId="0" borderId="112" xfId="0" applyFont="1" applyBorder="1" applyAlignment="1">
      <alignment horizontal="justify" vertical="center" wrapText="1"/>
    </xf>
    <xf numFmtId="0" fontId="27" fillId="0" borderId="111" xfId="0" applyFont="1" applyBorder="1" applyAlignment="1">
      <alignment horizontal="justify" vertical="center" wrapText="1"/>
    </xf>
    <xf numFmtId="0" fontId="27" fillId="0" borderId="114" xfId="0" applyFont="1" applyBorder="1" applyAlignment="1">
      <alignment horizontal="justify" vertical="center" wrapText="1"/>
    </xf>
    <xf numFmtId="0" fontId="27" fillId="0" borderId="113" xfId="0" applyFont="1" applyBorder="1" applyAlignment="1">
      <alignment horizontal="justify" vertical="center" wrapText="1"/>
    </xf>
    <xf numFmtId="0" fontId="27" fillId="0" borderId="115" xfId="0" applyFont="1" applyBorder="1" applyAlignment="1">
      <alignment horizontal="justify" vertical="center" wrapText="1"/>
    </xf>
    <xf numFmtId="9" fontId="27" fillId="0" borderId="116" xfId="0" applyNumberFormat="1" applyFont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 wrapText="1"/>
    </xf>
    <xf numFmtId="0" fontId="27" fillId="0" borderId="117" xfId="0" applyFont="1" applyBorder="1" applyAlignment="1">
      <alignment horizontal="justify" vertical="center" wrapText="1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7" borderId="53" xfId="0" applyFont="1" applyFill="1" applyBorder="1" applyAlignment="1">
      <alignment horizontal="center" vertical="center" wrapText="1"/>
    </xf>
    <xf numFmtId="0" fontId="37" fillId="7" borderId="54" xfId="0" applyFont="1" applyFill="1" applyBorder="1" applyAlignment="1">
      <alignment horizontal="center" vertical="center" wrapText="1"/>
    </xf>
    <xf numFmtId="0" fontId="37" fillId="7" borderId="55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0" fontId="37" fillId="7" borderId="26" xfId="0" applyFont="1" applyFill="1" applyBorder="1" applyAlignment="1">
      <alignment horizontal="center" vertical="center" wrapText="1"/>
    </xf>
    <xf numFmtId="0" fontId="38" fillId="8" borderId="30" xfId="0" applyFont="1" applyFill="1" applyBorder="1" applyAlignment="1">
      <alignment horizontal="center" vertical="center" wrapText="1"/>
    </xf>
    <xf numFmtId="0" fontId="38" fillId="8" borderId="33" xfId="0" applyFont="1" applyFill="1" applyBorder="1" applyAlignment="1">
      <alignment horizontal="center" vertical="center" wrapText="1"/>
    </xf>
    <xf numFmtId="0" fontId="38" fillId="8" borderId="34" xfId="0" applyFont="1" applyFill="1" applyBorder="1" applyAlignment="1">
      <alignment horizontal="center" vertical="center" wrapText="1"/>
    </xf>
    <xf numFmtId="0" fontId="38" fillId="8" borderId="161" xfId="0" applyFont="1" applyFill="1" applyBorder="1" applyAlignment="1">
      <alignment horizontal="center" vertical="center" wrapText="1"/>
    </xf>
    <xf numFmtId="0" fontId="38" fillId="9" borderId="24" xfId="0" applyFont="1" applyFill="1" applyBorder="1" applyAlignment="1">
      <alignment horizontal="center" vertical="center" wrapText="1"/>
    </xf>
    <xf numFmtId="0" fontId="38" fillId="9" borderId="35" xfId="0" applyFont="1" applyFill="1" applyBorder="1" applyAlignment="1">
      <alignment horizontal="center" vertical="center" wrapText="1"/>
    </xf>
    <xf numFmtId="0" fontId="38" fillId="9" borderId="20" xfId="0" applyFont="1" applyFill="1" applyBorder="1" applyAlignment="1">
      <alignment horizontal="center" vertical="center" wrapText="1"/>
    </xf>
    <xf numFmtId="0" fontId="38" fillId="9" borderId="57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8" fillId="9" borderId="14" xfId="0" applyFont="1" applyFill="1" applyBorder="1" applyAlignment="1">
      <alignment horizontal="center" vertical="center" wrapText="1"/>
    </xf>
    <xf numFmtId="0" fontId="38" fillId="9" borderId="43" xfId="0" applyFont="1" applyFill="1" applyBorder="1" applyAlignment="1">
      <alignment horizontal="center" vertical="center" wrapText="1"/>
    </xf>
    <xf numFmtId="0" fontId="38" fillId="9" borderId="7" xfId="0" applyFont="1" applyFill="1" applyBorder="1" applyAlignment="1">
      <alignment horizontal="center" vertical="center" wrapText="1"/>
    </xf>
    <xf numFmtId="0" fontId="38" fillId="9" borderId="48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8" fillId="7" borderId="162" xfId="0" applyFont="1" applyFill="1" applyBorder="1" applyAlignment="1">
      <alignment horizontal="center" vertical="center" wrapText="1"/>
    </xf>
    <xf numFmtId="0" fontId="28" fillId="7" borderId="163" xfId="0" applyFont="1" applyFill="1" applyBorder="1" applyAlignment="1">
      <alignment horizontal="center" vertical="center" wrapText="1"/>
    </xf>
    <xf numFmtId="0" fontId="28" fillId="7" borderId="164" xfId="0" applyFont="1" applyFill="1" applyBorder="1" applyAlignment="1">
      <alignment horizontal="center" vertical="center" wrapText="1"/>
    </xf>
    <xf numFmtId="0" fontId="29" fillId="0" borderId="165" xfId="0" applyFont="1" applyBorder="1" applyAlignment="1">
      <alignment horizontal="center" vertical="center" wrapText="1"/>
    </xf>
    <xf numFmtId="0" fontId="0" fillId="0" borderId="159" xfId="0" applyBorder="1" applyAlignment="1">
      <alignment vertical="center" wrapText="1"/>
    </xf>
    <xf numFmtId="0" fontId="30" fillId="0" borderId="116" xfId="0" applyFont="1" applyBorder="1" applyAlignment="1">
      <alignment horizontal="justify" vertical="center" wrapText="1"/>
    </xf>
    <xf numFmtId="9" fontId="29" fillId="0" borderId="116" xfId="0" applyNumberFormat="1" applyFont="1" applyBorder="1" applyAlignment="1">
      <alignment horizontal="center" vertical="center" wrapText="1"/>
    </xf>
    <xf numFmtId="0" fontId="30" fillId="0" borderId="116" xfId="0" applyFont="1" applyBorder="1" applyAlignment="1">
      <alignment horizontal="center" vertical="center" wrapText="1"/>
    </xf>
    <xf numFmtId="0" fontId="0" fillId="0" borderId="166" xfId="0" applyBorder="1" applyAlignment="1">
      <alignment vertical="center" wrapText="1"/>
    </xf>
    <xf numFmtId="0" fontId="11" fillId="0" borderId="153" xfId="0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48" fillId="13" borderId="150" xfId="0" applyFont="1" applyFill="1" applyBorder="1" applyAlignment="1">
      <alignment horizontal="center" vertical="center" wrapText="1"/>
    </xf>
    <xf numFmtId="0" fontId="48" fillId="13" borderId="150" xfId="0" applyFont="1" applyFill="1" applyBorder="1" applyAlignment="1">
      <alignment horizontal="center" vertical="center"/>
    </xf>
    <xf numFmtId="0" fontId="48" fillId="14" borderId="102" xfId="0" applyFont="1" applyFill="1" applyBorder="1" applyAlignment="1">
      <alignment horizontal="center" vertical="center"/>
    </xf>
    <xf numFmtId="0" fontId="48" fillId="14" borderId="91" xfId="0" applyFont="1" applyFill="1" applyBorder="1" applyAlignment="1">
      <alignment horizontal="center" vertical="center"/>
    </xf>
    <xf numFmtId="0" fontId="48" fillId="14" borderId="92" xfId="0" applyFont="1" applyFill="1" applyBorder="1" applyAlignment="1">
      <alignment horizontal="center" vertical="center"/>
    </xf>
    <xf numFmtId="0" fontId="48" fillId="14" borderId="93" xfId="0" applyFont="1" applyFill="1" applyBorder="1" applyAlignment="1">
      <alignment horizontal="center" vertical="center"/>
    </xf>
    <xf numFmtId="0" fontId="48" fillId="14" borderId="103" xfId="0" applyFont="1" applyFill="1" applyBorder="1" applyAlignment="1">
      <alignment horizontal="center" vertical="center"/>
    </xf>
    <xf numFmtId="0" fontId="48" fillId="0" borderId="141" xfId="0" applyFont="1" applyFill="1" applyBorder="1" applyAlignment="1">
      <alignment horizontal="center" vertical="center"/>
    </xf>
    <xf numFmtId="0" fontId="48" fillId="14" borderId="140" xfId="0" applyFont="1" applyFill="1" applyBorder="1" applyAlignment="1">
      <alignment horizontal="center" vertical="center"/>
    </xf>
    <xf numFmtId="0" fontId="33" fillId="0" borderId="142" xfId="0" applyFont="1" applyFill="1" applyBorder="1" applyAlignment="1">
      <alignment horizontal="center" vertical="center"/>
    </xf>
    <xf numFmtId="0" fontId="33" fillId="0" borderId="143" xfId="0" applyFont="1" applyFill="1" applyBorder="1" applyAlignment="1">
      <alignment horizontal="center" vertical="center"/>
    </xf>
    <xf numFmtId="0" fontId="48" fillId="0" borderId="142" xfId="0" applyFont="1" applyFill="1" applyBorder="1" applyAlignment="1">
      <alignment horizontal="center" vertical="center"/>
    </xf>
    <xf numFmtId="0" fontId="48" fillId="0" borderId="143" xfId="0" applyFont="1" applyFill="1" applyBorder="1" applyAlignment="1">
      <alignment horizontal="center" vertical="center"/>
    </xf>
    <xf numFmtId="0" fontId="48" fillId="14" borderId="144" xfId="0" applyFont="1" applyFill="1" applyBorder="1" applyAlignment="1">
      <alignment horizontal="center" vertical="center"/>
    </xf>
    <xf numFmtId="0" fontId="48" fillId="0" borderId="149" xfId="0" applyFont="1" applyFill="1" applyBorder="1" applyAlignment="1">
      <alignment horizontal="center" vertical="center"/>
    </xf>
    <xf numFmtId="0" fontId="48" fillId="14" borderId="148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48" fillId="0" borderId="150" xfId="0" applyFont="1" applyFill="1" applyBorder="1" applyAlignment="1">
      <alignment horizontal="center" vertical="center"/>
    </xf>
    <xf numFmtId="0" fontId="48" fillId="0" borderId="151" xfId="0" applyFont="1" applyFill="1" applyBorder="1" applyAlignment="1">
      <alignment horizontal="center" vertical="center"/>
    </xf>
    <xf numFmtId="0" fontId="48" fillId="14" borderId="152" xfId="0" applyFont="1" applyFill="1" applyBorder="1" applyAlignment="1">
      <alignment horizontal="center" vertical="center"/>
    </xf>
    <xf numFmtId="0" fontId="48" fillId="14" borderId="95" xfId="0" applyFont="1" applyFill="1" applyBorder="1" applyAlignment="1">
      <alignment horizontal="center" vertical="center"/>
    </xf>
    <xf numFmtId="0" fontId="48" fillId="14" borderId="172" xfId="0" applyFont="1" applyFill="1" applyBorder="1" applyAlignment="1">
      <alignment horizontal="center" vertical="center"/>
    </xf>
    <xf numFmtId="0" fontId="48" fillId="14" borderId="173" xfId="0" applyFont="1" applyFill="1" applyBorder="1" applyAlignment="1">
      <alignment horizontal="center" vertical="center"/>
    </xf>
    <xf numFmtId="0" fontId="48" fillId="14" borderId="106" xfId="0" applyFont="1" applyFill="1" applyBorder="1" applyAlignment="1">
      <alignment horizontal="center" vertical="center"/>
    </xf>
    <xf numFmtId="0" fontId="48" fillId="14" borderId="96" xfId="0" applyFont="1" applyFill="1" applyBorder="1" applyAlignment="1">
      <alignment horizontal="center" vertical="center"/>
    </xf>
    <xf numFmtId="0" fontId="48" fillId="0" borderId="174" xfId="0" applyFont="1" applyFill="1" applyBorder="1" applyAlignment="1">
      <alignment horizontal="center" vertical="center"/>
    </xf>
    <xf numFmtId="0" fontId="48" fillId="14" borderId="170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175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48" fillId="0" borderId="175" xfId="0" applyFont="1" applyFill="1" applyBorder="1" applyAlignment="1">
      <alignment horizontal="center" vertical="center"/>
    </xf>
    <xf numFmtId="0" fontId="48" fillId="14" borderId="17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 shrinkToFit="1"/>
    </xf>
    <xf numFmtId="0" fontId="9" fillId="0" borderId="68" xfId="2" applyFont="1" applyFill="1" applyBorder="1" applyAlignment="1">
      <alignment horizontal="center" vertical="center" wrapText="1" shrinkToFit="1"/>
    </xf>
    <xf numFmtId="0" fontId="26" fillId="15" borderId="19" xfId="0" applyFont="1" applyFill="1" applyBorder="1" applyAlignment="1">
      <alignment horizontal="center" vertical="center" wrapText="1"/>
    </xf>
    <xf numFmtId="0" fontId="26" fillId="15" borderId="108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justify" vertical="center" wrapText="1"/>
    </xf>
    <xf numFmtId="0" fontId="27" fillId="0" borderId="7" xfId="0" applyFont="1" applyBorder="1" applyAlignment="1">
      <alignment horizontal="center" vertical="center" wrapText="1"/>
    </xf>
    <xf numFmtId="9" fontId="27" fillId="0" borderId="7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0" fontId="18" fillId="0" borderId="120" xfId="0" applyFont="1" applyBorder="1" applyAlignment="1">
      <alignment horizontal="center" vertical="center" wrapText="1"/>
    </xf>
    <xf numFmtId="0" fontId="16" fillId="4" borderId="179" xfId="0" applyFont="1" applyFill="1" applyBorder="1" applyAlignment="1">
      <alignment horizontal="center" vertical="center" wrapText="1"/>
    </xf>
    <xf numFmtId="0" fontId="16" fillId="4" borderId="180" xfId="0" applyFont="1" applyFill="1" applyBorder="1" applyAlignment="1">
      <alignment horizontal="center" vertical="center" wrapText="1"/>
    </xf>
    <xf numFmtId="0" fontId="16" fillId="4" borderId="181" xfId="0" applyFont="1" applyFill="1" applyBorder="1" applyAlignment="1">
      <alignment horizontal="center" vertical="center" wrapText="1"/>
    </xf>
    <xf numFmtId="0" fontId="17" fillId="0" borderId="127" xfId="0" applyFont="1" applyBorder="1" applyAlignment="1">
      <alignment horizontal="justify" vertical="center" wrapText="1"/>
    </xf>
    <xf numFmtId="0" fontId="17" fillId="0" borderId="127" xfId="0" applyFont="1" applyBorder="1" applyAlignment="1">
      <alignment horizontal="center" vertical="center" wrapText="1"/>
    </xf>
    <xf numFmtId="0" fontId="17" fillId="0" borderId="128" xfId="0" applyFont="1" applyBorder="1" applyAlignment="1">
      <alignment horizontal="center" vertical="center" wrapText="1"/>
    </xf>
    <xf numFmtId="0" fontId="17" fillId="0" borderId="130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justify" vertical="center" wrapText="1"/>
    </xf>
    <xf numFmtId="0" fontId="18" fillId="0" borderId="182" xfId="0" applyFont="1" applyBorder="1" applyAlignment="1">
      <alignment horizontal="center" vertical="center" wrapText="1"/>
    </xf>
    <xf numFmtId="0" fontId="18" fillId="0" borderId="127" xfId="0" applyFont="1" applyBorder="1" applyAlignment="1">
      <alignment horizontal="justify" vertical="center" wrapText="1"/>
    </xf>
    <xf numFmtId="0" fontId="17" fillId="0" borderId="132" xfId="0" applyFont="1" applyBorder="1" applyAlignment="1">
      <alignment horizontal="justify" vertical="center" wrapText="1"/>
    </xf>
    <xf numFmtId="0" fontId="16" fillId="16" borderId="18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33" xfId="0" applyFont="1" applyBorder="1" applyAlignment="1">
      <alignment horizontal="center" vertical="center" wrapText="1"/>
    </xf>
    <xf numFmtId="9" fontId="18" fillId="0" borderId="33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justify" vertical="center" wrapText="1"/>
    </xf>
    <xf numFmtId="9" fontId="18" fillId="0" borderId="40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center" vertical="center" wrapText="1"/>
    </xf>
    <xf numFmtId="9" fontId="18" fillId="0" borderId="7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9" xfId="0" applyFont="1" applyBorder="1" applyAlignment="1">
      <alignment horizontal="center" vertical="center" wrapText="1"/>
    </xf>
    <xf numFmtId="0" fontId="16" fillId="16" borderId="168" xfId="0" applyFont="1" applyFill="1" applyBorder="1" applyAlignment="1">
      <alignment horizontal="center" vertical="center" wrapText="1"/>
    </xf>
    <xf numFmtId="0" fontId="16" fillId="16" borderId="169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2" fillId="0" borderId="69" xfId="0" applyFont="1" applyFill="1" applyBorder="1" applyAlignment="1">
      <alignment horizontal="center" vertical="center" wrapText="1"/>
    </xf>
    <xf numFmtId="0" fontId="32" fillId="0" borderId="69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 wrapText="1"/>
    </xf>
    <xf numFmtId="0" fontId="32" fillId="0" borderId="72" xfId="0" applyFont="1" applyFill="1" applyBorder="1" applyAlignment="1">
      <alignment horizontal="center" vertical="center"/>
    </xf>
    <xf numFmtId="0" fontId="55" fillId="0" borderId="68" xfId="1" applyFont="1" applyFill="1" applyBorder="1" applyAlignment="1">
      <alignment horizontal="center" vertical="center" wrapText="1" shrinkToFit="1"/>
    </xf>
    <xf numFmtId="0" fontId="9" fillId="0" borderId="70" xfId="2" applyFont="1" applyFill="1" applyBorder="1" applyAlignment="1">
      <alignment horizontal="center" vertical="center" shrinkToFit="1"/>
    </xf>
    <xf numFmtId="0" fontId="9" fillId="0" borderId="71" xfId="1" applyFont="1" applyFill="1" applyBorder="1" applyAlignment="1">
      <alignment horizontal="center" vertical="center" shrinkToFit="1"/>
    </xf>
    <xf numFmtId="0" fontId="9" fillId="0" borderId="71" xfId="2" applyFont="1" applyFill="1" applyBorder="1" applyAlignment="1">
      <alignment horizontal="center" vertical="center" shrinkToFit="1"/>
    </xf>
    <xf numFmtId="0" fontId="9" fillId="0" borderId="72" xfId="2" applyFont="1" applyFill="1" applyBorder="1" applyAlignment="1">
      <alignment horizontal="center" vertical="center" shrinkToFit="1"/>
    </xf>
    <xf numFmtId="0" fontId="9" fillId="0" borderId="78" xfId="2" applyFont="1" applyFill="1" applyBorder="1" applyAlignment="1">
      <alignment horizontal="center" vertical="center" shrinkToFit="1"/>
    </xf>
    <xf numFmtId="0" fontId="9" fillId="0" borderId="183" xfId="2" applyFont="1" applyFill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17" fillId="0" borderId="201" xfId="0" applyFont="1" applyBorder="1" applyAlignment="1">
      <alignment horizontal="center" vertical="center" wrapText="1"/>
    </xf>
    <xf numFmtId="0" fontId="15" fillId="0" borderId="210" xfId="0" applyFont="1" applyBorder="1" applyAlignment="1">
      <alignment horizontal="center" vertical="center" wrapText="1"/>
    </xf>
    <xf numFmtId="0" fontId="15" fillId="0" borderId="194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57" fillId="0" borderId="0" xfId="0" applyFont="1">
      <alignment vertical="center"/>
    </xf>
    <xf numFmtId="0" fontId="57" fillId="0" borderId="0" xfId="0" applyFont="1" applyAlignment="1">
      <alignment horizontal="center" vertical="center"/>
    </xf>
    <xf numFmtId="0" fontId="12" fillId="3" borderId="119" xfId="0" applyFont="1" applyFill="1" applyBorder="1" applyAlignment="1">
      <alignment horizontal="center" vertical="center" wrapText="1"/>
    </xf>
    <xf numFmtId="0" fontId="12" fillId="0" borderId="119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2" fillId="0" borderId="125" xfId="0" applyFont="1" applyBorder="1" applyAlignment="1">
      <alignment horizontal="center" vertical="center" wrapText="1"/>
    </xf>
    <xf numFmtId="0" fontId="12" fillId="0" borderId="189" xfId="0" applyFont="1" applyBorder="1" applyAlignment="1">
      <alignment horizontal="center" vertical="center" wrapText="1"/>
    </xf>
    <xf numFmtId="0" fontId="12" fillId="0" borderId="214" xfId="0" applyFont="1" applyBorder="1" applyAlignment="1">
      <alignment horizontal="center" vertical="center" wrapText="1"/>
    </xf>
    <xf numFmtId="0" fontId="11" fillId="0" borderId="201" xfId="0" applyFont="1" applyBorder="1" applyAlignment="1">
      <alignment horizontal="center" vertical="center" wrapText="1"/>
    </xf>
    <xf numFmtId="0" fontId="12" fillId="0" borderId="201" xfId="0" applyFont="1" applyBorder="1" applyAlignment="1">
      <alignment horizontal="center" vertical="center" wrapText="1"/>
    </xf>
    <xf numFmtId="0" fontId="12" fillId="0" borderId="207" xfId="0" applyFont="1" applyBorder="1" applyAlignment="1">
      <alignment horizontal="center" vertical="center" wrapText="1"/>
    </xf>
    <xf numFmtId="0" fontId="12" fillId="0" borderId="216" xfId="0" applyFont="1" applyBorder="1" applyAlignment="1">
      <alignment horizontal="center" vertical="center" wrapText="1"/>
    </xf>
    <xf numFmtId="0" fontId="11" fillId="0" borderId="206" xfId="0" applyFont="1" applyBorder="1" applyAlignment="1">
      <alignment horizontal="center" vertical="center" wrapText="1"/>
    </xf>
    <xf numFmtId="0" fontId="12" fillId="0" borderId="206" xfId="0" applyFont="1" applyBorder="1" applyAlignment="1">
      <alignment horizontal="center" vertical="center" wrapText="1"/>
    </xf>
    <xf numFmtId="0" fontId="12" fillId="0" borderId="194" xfId="0" applyFont="1" applyBorder="1" applyAlignment="1">
      <alignment horizontal="center" vertical="center" wrapText="1"/>
    </xf>
    <xf numFmtId="0" fontId="12" fillId="0" borderId="210" xfId="0" applyFont="1" applyBorder="1" applyAlignment="1">
      <alignment horizontal="center" vertical="center" wrapText="1"/>
    </xf>
    <xf numFmtId="0" fontId="12" fillId="0" borderId="217" xfId="0" applyFont="1" applyBorder="1" applyAlignment="1">
      <alignment horizontal="center" vertical="center" wrapText="1"/>
    </xf>
    <xf numFmtId="0" fontId="12" fillId="0" borderId="213" xfId="0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0" fontId="12" fillId="0" borderId="130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220" xfId="0" applyFont="1" applyBorder="1" applyAlignment="1">
      <alignment horizontal="center" vertical="center" wrapText="1"/>
    </xf>
    <xf numFmtId="0" fontId="11" fillId="0" borderId="224" xfId="0" applyFont="1" applyBorder="1" applyAlignment="1">
      <alignment horizontal="center" vertical="center" wrapText="1"/>
    </xf>
    <xf numFmtId="0" fontId="11" fillId="0" borderId="231" xfId="0" applyFont="1" applyBorder="1" applyAlignment="1">
      <alignment horizontal="center" vertical="center" wrapText="1"/>
    </xf>
    <xf numFmtId="0" fontId="42" fillId="0" borderId="233" xfId="0" applyFont="1" applyBorder="1" applyAlignment="1">
      <alignment horizontal="center" vertical="center" wrapText="1"/>
    </xf>
    <xf numFmtId="0" fontId="42" fillId="0" borderId="230" xfId="0" applyFont="1" applyBorder="1" applyAlignment="1">
      <alignment horizontal="center" vertical="center" wrapText="1"/>
    </xf>
    <xf numFmtId="0" fontId="42" fillId="0" borderId="235" xfId="0" applyFont="1" applyBorder="1" applyAlignment="1">
      <alignment horizontal="center" vertical="center" wrapText="1"/>
    </xf>
    <xf numFmtId="0" fontId="42" fillId="0" borderId="236" xfId="0" applyFont="1" applyBorder="1" applyAlignment="1">
      <alignment horizontal="center" vertical="center" wrapText="1"/>
    </xf>
    <xf numFmtId="0" fontId="41" fillId="17" borderId="13" xfId="0" applyFont="1" applyFill="1" applyBorder="1" applyAlignment="1">
      <alignment horizontal="center" vertical="center" wrapText="1"/>
    </xf>
    <xf numFmtId="0" fontId="41" fillId="17" borderId="233" xfId="0" applyFont="1" applyFill="1" applyBorder="1" applyAlignment="1">
      <alignment horizontal="center" vertical="center" wrapText="1"/>
    </xf>
    <xf numFmtId="0" fontId="42" fillId="17" borderId="13" xfId="0" applyFont="1" applyFill="1" applyBorder="1" applyAlignment="1">
      <alignment horizontal="center" vertical="center" wrapText="1"/>
    </xf>
    <xf numFmtId="0" fontId="42" fillId="17" borderId="233" xfId="0" applyFont="1" applyFill="1" applyBorder="1" applyAlignment="1">
      <alignment horizontal="center" vertical="center" wrapText="1"/>
    </xf>
    <xf numFmtId="0" fontId="17" fillId="0" borderId="215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7" fillId="0" borderId="132" xfId="0" applyFont="1" applyBorder="1" applyAlignment="1">
      <alignment horizontal="center" vertical="center" wrapText="1"/>
    </xf>
    <xf numFmtId="0" fontId="17" fillId="0" borderId="133" xfId="0" applyFont="1" applyBorder="1" applyAlignment="1">
      <alignment horizontal="center" vertical="center" wrapText="1"/>
    </xf>
    <xf numFmtId="0" fontId="15" fillId="0" borderId="214" xfId="0" applyFont="1" applyBorder="1" applyAlignment="1">
      <alignment horizontal="center" vertical="center" wrapText="1"/>
    </xf>
    <xf numFmtId="0" fontId="15" fillId="0" borderId="217" xfId="0" applyFont="1" applyBorder="1" applyAlignment="1">
      <alignment horizontal="center" vertical="center" wrapText="1"/>
    </xf>
    <xf numFmtId="0" fontId="15" fillId="0" borderId="213" xfId="0" applyFont="1" applyBorder="1" applyAlignment="1">
      <alignment horizontal="center" vertical="center" wrapText="1"/>
    </xf>
    <xf numFmtId="0" fontId="15" fillId="0" borderId="203" xfId="0" applyFont="1" applyBorder="1" applyAlignment="1">
      <alignment horizontal="center" vertical="center" wrapText="1"/>
    </xf>
    <xf numFmtId="0" fontId="15" fillId="0" borderId="195" xfId="0" applyFont="1" applyBorder="1" applyAlignment="1">
      <alignment horizontal="center" vertical="center" wrapText="1"/>
    </xf>
    <xf numFmtId="0" fontId="15" fillId="0" borderId="191" xfId="0" applyFont="1" applyBorder="1" applyAlignment="1">
      <alignment horizontal="center" vertical="center" wrapText="1"/>
    </xf>
    <xf numFmtId="0" fontId="15" fillId="0" borderId="211" xfId="0" applyFont="1" applyBorder="1" applyAlignment="1">
      <alignment horizontal="center" vertical="center" wrapText="1"/>
    </xf>
    <xf numFmtId="0" fontId="17" fillId="0" borderId="224" xfId="0" applyFont="1" applyBorder="1" applyAlignment="1">
      <alignment horizontal="center" vertical="center" wrapText="1"/>
    </xf>
    <xf numFmtId="0" fontId="15" fillId="0" borderId="200" xfId="0" applyFont="1" applyBorder="1" applyAlignment="1">
      <alignment horizontal="center" vertical="center" wrapText="1"/>
    </xf>
    <xf numFmtId="0" fontId="15" fillId="0" borderId="126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15" fillId="10" borderId="130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8" fillId="9" borderId="25" xfId="0" applyFont="1" applyFill="1" applyBorder="1" applyAlignment="1">
      <alignment horizontal="center" vertical="center" wrapText="1"/>
    </xf>
    <xf numFmtId="0" fontId="58" fillId="4" borderId="246" xfId="0" applyFont="1" applyFill="1" applyBorder="1" applyAlignment="1">
      <alignment horizontal="center" vertical="center" wrapText="1"/>
    </xf>
    <xf numFmtId="0" fontId="58" fillId="5" borderId="245" xfId="0" applyFont="1" applyFill="1" applyBorder="1" applyAlignment="1">
      <alignment horizontal="center" vertical="center" wrapText="1"/>
    </xf>
    <xf numFmtId="0" fontId="58" fillId="5" borderId="246" xfId="0" applyFont="1" applyFill="1" applyBorder="1" applyAlignment="1">
      <alignment horizontal="center" vertical="center" wrapText="1"/>
    </xf>
    <xf numFmtId="0" fontId="58" fillId="6" borderId="245" xfId="0" applyFont="1" applyFill="1" applyBorder="1" applyAlignment="1">
      <alignment horizontal="center" vertical="center" wrapText="1"/>
    </xf>
    <xf numFmtId="0" fontId="58" fillId="6" borderId="246" xfId="0" applyFont="1" applyFill="1" applyBorder="1" applyAlignment="1">
      <alignment horizontal="center" vertical="center" wrapText="1"/>
    </xf>
    <xf numFmtId="0" fontId="59" fillId="0" borderId="245" xfId="0" applyFont="1" applyBorder="1" applyAlignment="1">
      <alignment horizontal="center" vertical="center" wrapText="1"/>
    </xf>
    <xf numFmtId="0" fontId="59" fillId="0" borderId="246" xfId="0" applyFont="1" applyBorder="1" applyAlignment="1">
      <alignment horizontal="center" vertical="center" wrapText="1"/>
    </xf>
    <xf numFmtId="0" fontId="59" fillId="0" borderId="248" xfId="0" applyFont="1" applyBorder="1" applyAlignment="1">
      <alignment horizontal="center" vertical="center" wrapText="1"/>
    </xf>
    <xf numFmtId="0" fontId="59" fillId="0" borderId="249" xfId="0" applyFont="1" applyBorder="1" applyAlignment="1">
      <alignment horizontal="center" vertical="center" wrapText="1"/>
    </xf>
    <xf numFmtId="0" fontId="58" fillId="5" borderId="254" xfId="0" applyFont="1" applyFill="1" applyBorder="1" applyAlignment="1">
      <alignment horizontal="center" vertical="center" wrapText="1"/>
    </xf>
    <xf numFmtId="0" fontId="58" fillId="6" borderId="254" xfId="0" applyFont="1" applyFill="1" applyBorder="1" applyAlignment="1">
      <alignment horizontal="center" vertical="center" wrapText="1"/>
    </xf>
    <xf numFmtId="0" fontId="59" fillId="0" borderId="254" xfId="0" applyFont="1" applyBorder="1" applyAlignment="1">
      <alignment horizontal="center" vertical="center" wrapText="1"/>
    </xf>
    <xf numFmtId="0" fontId="59" fillId="0" borderId="255" xfId="0" applyFont="1" applyBorder="1" applyAlignment="1">
      <alignment horizontal="center" vertical="center" wrapText="1"/>
    </xf>
    <xf numFmtId="0" fontId="58" fillId="4" borderId="260" xfId="0" applyFont="1" applyFill="1" applyBorder="1" applyAlignment="1">
      <alignment horizontal="center" vertical="center" wrapText="1"/>
    </xf>
    <xf numFmtId="0" fontId="58" fillId="5" borderId="259" xfId="0" applyFont="1" applyFill="1" applyBorder="1" applyAlignment="1">
      <alignment horizontal="center" vertical="center" wrapText="1"/>
    </xf>
    <xf numFmtId="0" fontId="58" fillId="5" borderId="260" xfId="0" applyFont="1" applyFill="1" applyBorder="1" applyAlignment="1">
      <alignment horizontal="center" vertical="center" wrapText="1"/>
    </xf>
    <xf numFmtId="0" fontId="58" fillId="6" borderId="259" xfId="0" applyFont="1" applyFill="1" applyBorder="1" applyAlignment="1">
      <alignment horizontal="center" vertical="center" wrapText="1"/>
    </xf>
    <xf numFmtId="0" fontId="58" fillId="6" borderId="260" xfId="0" applyFont="1" applyFill="1" applyBorder="1" applyAlignment="1">
      <alignment horizontal="center" vertical="center" wrapText="1"/>
    </xf>
    <xf numFmtId="0" fontId="59" fillId="0" borderId="259" xfId="0" applyFont="1" applyBorder="1" applyAlignment="1">
      <alignment horizontal="center" vertical="center" wrapText="1"/>
    </xf>
    <xf numFmtId="0" fontId="59" fillId="0" borderId="260" xfId="0" applyFont="1" applyBorder="1" applyAlignment="1">
      <alignment horizontal="center" vertical="center" wrapText="1"/>
    </xf>
    <xf numFmtId="0" fontId="59" fillId="0" borderId="261" xfId="0" applyFont="1" applyBorder="1" applyAlignment="1">
      <alignment horizontal="center" vertical="center" wrapText="1"/>
    </xf>
    <xf numFmtId="0" fontId="59" fillId="0" borderId="262" xfId="0" applyFont="1" applyBorder="1" applyAlignment="1">
      <alignment horizontal="center" vertical="center" wrapText="1"/>
    </xf>
    <xf numFmtId="0" fontId="59" fillId="0" borderId="263" xfId="0" applyFont="1" applyBorder="1" applyAlignment="1">
      <alignment horizontal="center" vertical="center" wrapText="1"/>
    </xf>
    <xf numFmtId="41" fontId="58" fillId="5" borderId="251" xfId="5" applyFont="1" applyFill="1" applyBorder="1" applyAlignment="1">
      <alignment horizontal="center" vertical="center" wrapText="1"/>
    </xf>
    <xf numFmtId="41" fontId="58" fillId="6" borderId="251" xfId="5" applyFont="1" applyFill="1" applyBorder="1" applyAlignment="1">
      <alignment horizontal="center" vertical="center" wrapText="1"/>
    </xf>
    <xf numFmtId="41" fontId="59" fillId="0" borderId="251" xfId="5" applyFont="1" applyBorder="1" applyAlignment="1">
      <alignment horizontal="center" vertical="center" wrapText="1"/>
    </xf>
    <xf numFmtId="41" fontId="59" fillId="0" borderId="251" xfId="5" applyFont="1" applyBorder="1" applyAlignment="1">
      <alignment vertical="center" wrapText="1"/>
    </xf>
    <xf numFmtId="41" fontId="59" fillId="0" borderId="252" xfId="5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60" fillId="0" borderId="259" xfId="0" applyFont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shrinkToFit="1"/>
    </xf>
    <xf numFmtId="0" fontId="9" fillId="0" borderId="74" xfId="2" applyFont="1" applyFill="1" applyBorder="1" applyAlignment="1">
      <alignment horizontal="center" vertical="center" shrinkToFit="1"/>
    </xf>
    <xf numFmtId="0" fontId="9" fillId="0" borderId="75" xfId="2" applyFont="1" applyFill="1" applyBorder="1" applyAlignment="1">
      <alignment horizontal="center" vertical="center" shrinkToFit="1"/>
    </xf>
    <xf numFmtId="0" fontId="7" fillId="0" borderId="269" xfId="2" applyFont="1" applyFill="1" applyBorder="1" applyAlignment="1">
      <alignment horizontal="center" vertical="center" shrinkToFit="1"/>
    </xf>
    <xf numFmtId="0" fontId="7" fillId="0" borderId="77" xfId="2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65" fillId="0" borderId="68" xfId="0" applyFont="1" applyFill="1" applyBorder="1" applyAlignment="1">
      <alignment horizontal="center" vertical="center" wrapText="1" shrinkToFit="1"/>
    </xf>
    <xf numFmtId="0" fontId="3" fillId="2" borderId="68" xfId="0" applyFont="1" applyFill="1" applyBorder="1" applyAlignment="1">
      <alignment horizontal="center" vertical="center" shrinkToFit="1"/>
    </xf>
    <xf numFmtId="0" fontId="57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68" fillId="16" borderId="130" xfId="0" applyFont="1" applyFill="1" applyBorder="1" applyAlignment="1">
      <alignment horizontal="center" vertical="center" wrapText="1"/>
    </xf>
    <xf numFmtId="0" fontId="68" fillId="16" borderId="201" xfId="0" applyFont="1" applyFill="1" applyBorder="1" applyAlignment="1">
      <alignment horizontal="center" vertical="center" wrapText="1"/>
    </xf>
    <xf numFmtId="0" fontId="68" fillId="16" borderId="129" xfId="0" applyFont="1" applyFill="1" applyBorder="1" applyAlignment="1">
      <alignment horizontal="center" vertical="center" wrapText="1"/>
    </xf>
    <xf numFmtId="0" fontId="68" fillId="16" borderId="119" xfId="0" applyFont="1" applyFill="1" applyBorder="1" applyAlignment="1">
      <alignment horizontal="center" vertical="center" wrapText="1"/>
    </xf>
    <xf numFmtId="0" fontId="68" fillId="16" borderId="206" xfId="0" applyFont="1" applyFill="1" applyBorder="1" applyAlignment="1">
      <alignment horizontal="center" vertical="center" wrapText="1"/>
    </xf>
    <xf numFmtId="0" fontId="68" fillId="0" borderId="202" xfId="0" applyFont="1" applyBorder="1" applyAlignment="1">
      <alignment horizontal="center" vertical="center" wrapText="1"/>
    </xf>
    <xf numFmtId="3" fontId="68" fillId="0" borderId="194" xfId="0" applyNumberFormat="1" applyFont="1" applyBorder="1" applyAlignment="1">
      <alignment horizontal="center" vertical="center" wrapText="1"/>
    </xf>
    <xf numFmtId="3" fontId="68" fillId="0" borderId="189" xfId="0" applyNumberFormat="1" applyFont="1" applyBorder="1" applyAlignment="1">
      <alignment horizontal="center" vertical="center" wrapText="1"/>
    </xf>
    <xf numFmtId="3" fontId="68" fillId="0" borderId="210" xfId="0" applyNumberFormat="1" applyFont="1" applyBorder="1" applyAlignment="1">
      <alignment horizontal="center" vertical="center" wrapText="1"/>
    </xf>
    <xf numFmtId="0" fontId="68" fillId="0" borderId="189" xfId="0" applyFont="1" applyBorder="1" applyAlignment="1">
      <alignment horizontal="center" vertical="center" wrapText="1"/>
    </xf>
    <xf numFmtId="0" fontId="68" fillId="0" borderId="210" xfId="0" applyFont="1" applyBorder="1" applyAlignment="1">
      <alignment horizontal="center" vertical="center" wrapText="1"/>
    </xf>
    <xf numFmtId="0" fontId="68" fillId="0" borderId="207" xfId="0" applyFont="1" applyBorder="1" applyAlignment="1">
      <alignment horizontal="center" vertical="center" wrapText="1"/>
    </xf>
    <xf numFmtId="0" fontId="68" fillId="0" borderId="194" xfId="0" applyFont="1" applyBorder="1" applyAlignment="1">
      <alignment horizontal="center" vertical="center" wrapText="1"/>
    </xf>
    <xf numFmtId="0" fontId="68" fillId="17" borderId="191" xfId="0" applyFont="1" applyFill="1" applyBorder="1" applyAlignment="1">
      <alignment horizontal="center" vertical="center" wrapText="1"/>
    </xf>
    <xf numFmtId="0" fontId="68" fillId="17" borderId="203" xfId="0" applyFont="1" applyFill="1" applyBorder="1" applyAlignment="1">
      <alignment horizontal="center" vertical="center" wrapText="1"/>
    </xf>
    <xf numFmtId="3" fontId="68" fillId="17" borderId="195" xfId="0" applyNumberFormat="1" applyFont="1" applyFill="1" applyBorder="1" applyAlignment="1">
      <alignment horizontal="center" vertical="center" wrapText="1"/>
    </xf>
    <xf numFmtId="3" fontId="68" fillId="17" borderId="191" xfId="0" applyNumberFormat="1" applyFont="1" applyFill="1" applyBorder="1" applyAlignment="1">
      <alignment horizontal="center" vertical="center" wrapText="1"/>
    </xf>
    <xf numFmtId="3" fontId="68" fillId="17" borderId="211" xfId="0" applyNumberFormat="1" applyFont="1" applyFill="1" applyBorder="1" applyAlignment="1">
      <alignment horizontal="center" vertical="center" wrapText="1"/>
    </xf>
    <xf numFmtId="3" fontId="68" fillId="17" borderId="208" xfId="0" applyNumberFormat="1" applyFont="1" applyFill="1" applyBorder="1" applyAlignment="1">
      <alignment horizontal="center" vertical="center" wrapText="1"/>
    </xf>
    <xf numFmtId="3" fontId="68" fillId="17" borderId="203" xfId="0" applyNumberFormat="1" applyFont="1" applyFill="1" applyBorder="1" applyAlignment="1">
      <alignment horizontal="center" vertical="center" wrapText="1"/>
    </xf>
    <xf numFmtId="3" fontId="68" fillId="17" borderId="213" xfId="0" applyNumberFormat="1" applyFont="1" applyFill="1" applyBorder="1" applyAlignment="1">
      <alignment horizontal="center" vertical="center" wrapText="1"/>
    </xf>
    <xf numFmtId="0" fontId="68" fillId="0" borderId="119" xfId="0" applyFont="1" applyBorder="1" applyAlignment="1">
      <alignment horizontal="center" vertical="center" wrapText="1"/>
    </xf>
    <xf numFmtId="0" fontId="68" fillId="0" borderId="201" xfId="0" applyFont="1" applyBorder="1" applyAlignment="1">
      <alignment horizontal="center" vertical="center" wrapText="1"/>
    </xf>
    <xf numFmtId="0" fontId="68" fillId="0" borderId="129" xfId="0" applyFont="1" applyBorder="1" applyAlignment="1">
      <alignment horizontal="center" vertical="center" wrapText="1"/>
    </xf>
    <xf numFmtId="0" fontId="23" fillId="0" borderId="119" xfId="0" applyFont="1" applyBorder="1" applyAlignment="1">
      <alignment horizontal="center" vertical="center" wrapText="1"/>
    </xf>
    <xf numFmtId="0" fontId="68" fillId="0" borderId="130" xfId="0" applyFont="1" applyBorder="1" applyAlignment="1">
      <alignment horizontal="center" vertical="center" wrapText="1"/>
    </xf>
    <xf numFmtId="0" fontId="68" fillId="0" borderId="206" xfId="0" applyFont="1" applyBorder="1" applyAlignment="1">
      <alignment horizontal="center" vertical="center" wrapText="1"/>
    </xf>
    <xf numFmtId="0" fontId="23" fillId="0" borderId="189" xfId="0" applyFont="1" applyBorder="1" applyAlignment="1">
      <alignment horizontal="center" vertical="center" wrapText="1"/>
    </xf>
    <xf numFmtId="0" fontId="68" fillId="17" borderId="195" xfId="0" applyFont="1" applyFill="1" applyBorder="1" applyAlignment="1">
      <alignment horizontal="center" vertical="center" wrapText="1"/>
    </xf>
    <xf numFmtId="0" fontId="68" fillId="17" borderId="211" xfId="0" applyFont="1" applyFill="1" applyBorder="1" applyAlignment="1">
      <alignment horizontal="center" vertical="center" wrapText="1"/>
    </xf>
    <xf numFmtId="0" fontId="68" fillId="17" borderId="213" xfId="0" applyFont="1" applyFill="1" applyBorder="1" applyAlignment="1">
      <alignment horizontal="center" vertical="center" wrapText="1"/>
    </xf>
    <xf numFmtId="0" fontId="68" fillId="0" borderId="198" xfId="0" applyFont="1" applyBorder="1" applyAlignment="1">
      <alignment horizontal="center" vertical="center" wrapText="1"/>
    </xf>
    <xf numFmtId="0" fontId="68" fillId="0" borderId="199" xfId="0" applyFont="1" applyBorder="1" applyAlignment="1">
      <alignment horizontal="center" vertical="center" wrapText="1"/>
    </xf>
    <xf numFmtId="0" fontId="68" fillId="0" borderId="204" xfId="0" applyFont="1" applyBorder="1" applyAlignment="1">
      <alignment horizontal="center" vertical="center" wrapText="1"/>
    </xf>
    <xf numFmtId="0" fontId="68" fillId="17" borderId="198" xfId="0" applyFont="1" applyFill="1" applyBorder="1" applyAlignment="1">
      <alignment horizontal="center" vertical="center" wrapText="1"/>
    </xf>
    <xf numFmtId="0" fontId="23" fillId="17" borderId="199" xfId="0" applyFont="1" applyFill="1" applyBorder="1" applyAlignment="1">
      <alignment horizontal="center" vertical="center" wrapText="1"/>
    </xf>
    <xf numFmtId="0" fontId="68" fillId="17" borderId="212" xfId="0" applyFont="1" applyFill="1" applyBorder="1" applyAlignment="1">
      <alignment horizontal="center" vertical="center" wrapText="1"/>
    </xf>
    <xf numFmtId="0" fontId="68" fillId="17" borderId="199" xfId="0" applyFont="1" applyFill="1" applyBorder="1" applyAlignment="1">
      <alignment horizontal="center" vertical="center" wrapText="1"/>
    </xf>
    <xf numFmtId="0" fontId="68" fillId="17" borderId="209" xfId="0" applyFont="1" applyFill="1" applyBorder="1" applyAlignment="1">
      <alignment horizontal="center" vertical="center" wrapText="1"/>
    </xf>
    <xf numFmtId="0" fontId="68" fillId="17" borderId="204" xfId="0" applyFont="1" applyFill="1" applyBorder="1" applyAlignment="1">
      <alignment horizontal="center" vertical="center" wrapText="1"/>
    </xf>
    <xf numFmtId="0" fontId="68" fillId="17" borderId="275" xfId="0" applyFont="1" applyFill="1" applyBorder="1" applyAlignment="1">
      <alignment horizontal="center" vertical="center" wrapText="1"/>
    </xf>
    <xf numFmtId="0" fontId="68" fillId="0" borderId="27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277" xfId="0" applyFont="1" applyBorder="1" applyAlignment="1">
      <alignment horizontal="center" vertical="center" wrapText="1"/>
    </xf>
    <xf numFmtId="0" fontId="12" fillId="0" borderId="279" xfId="0" applyFont="1" applyBorder="1" applyAlignment="1">
      <alignment horizontal="center" vertical="center" wrapText="1"/>
    </xf>
    <xf numFmtId="0" fontId="68" fillId="0" borderId="278" xfId="0" applyFont="1" applyBorder="1" applyAlignment="1">
      <alignment horizontal="center" vertical="center" wrapText="1"/>
    </xf>
    <xf numFmtId="0" fontId="68" fillId="0" borderId="281" xfId="0" applyFont="1" applyBorder="1" applyAlignment="1">
      <alignment horizontal="center" vertical="center" wrapText="1"/>
    </xf>
    <xf numFmtId="0" fontId="68" fillId="0" borderId="282" xfId="0" applyFont="1" applyBorder="1" applyAlignment="1">
      <alignment horizontal="center" vertical="center" wrapText="1"/>
    </xf>
    <xf numFmtId="0" fontId="68" fillId="0" borderId="283" xfId="0" applyFont="1" applyBorder="1" applyAlignment="1">
      <alignment horizontal="center" vertical="center" wrapText="1"/>
    </xf>
    <xf numFmtId="0" fontId="68" fillId="0" borderId="284" xfId="0" applyFont="1" applyBorder="1" applyAlignment="1">
      <alignment horizontal="center" vertical="center" wrapText="1"/>
    </xf>
    <xf numFmtId="0" fontId="68" fillId="17" borderId="285" xfId="0" applyFont="1" applyFill="1" applyBorder="1" applyAlignment="1">
      <alignment horizontal="center" vertical="center" wrapText="1"/>
    </xf>
    <xf numFmtId="0" fontId="68" fillId="17" borderId="286" xfId="0" applyFont="1" applyFill="1" applyBorder="1" applyAlignment="1">
      <alignment horizontal="center" vertical="center" wrapText="1"/>
    </xf>
    <xf numFmtId="0" fontId="68" fillId="0" borderId="280" xfId="0" applyFont="1" applyBorder="1" applyAlignment="1">
      <alignment horizontal="center" vertical="center" wrapText="1"/>
    </xf>
    <xf numFmtId="0" fontId="23" fillId="0" borderId="280" xfId="0" applyFont="1" applyBorder="1" applyAlignment="1">
      <alignment horizontal="center" vertical="center" wrapText="1"/>
    </xf>
    <xf numFmtId="0" fontId="23" fillId="0" borderId="201" xfId="0" applyFont="1" applyBorder="1" applyAlignment="1">
      <alignment horizontal="center" vertical="center" wrapText="1"/>
    </xf>
    <xf numFmtId="0" fontId="23" fillId="0" borderId="287" xfId="0" applyFont="1" applyBorder="1" applyAlignment="1">
      <alignment horizontal="center" vertical="center" wrapText="1"/>
    </xf>
    <xf numFmtId="0" fontId="68" fillId="0" borderId="288" xfId="0" applyFont="1" applyBorder="1" applyAlignment="1">
      <alignment horizontal="center" vertical="center" wrapText="1"/>
    </xf>
    <xf numFmtId="0" fontId="68" fillId="0" borderId="289" xfId="0" applyFont="1" applyBorder="1" applyAlignment="1">
      <alignment horizontal="center" vertical="center" wrapText="1"/>
    </xf>
    <xf numFmtId="0" fontId="23" fillId="0" borderId="290" xfId="0" applyFont="1" applyBorder="1" applyAlignment="1">
      <alignment horizontal="center" vertical="center" wrapText="1"/>
    </xf>
    <xf numFmtId="0" fontId="68" fillId="0" borderId="290" xfId="0" applyFont="1" applyBorder="1" applyAlignment="1">
      <alignment horizontal="center" vertical="center" wrapText="1"/>
    </xf>
    <xf numFmtId="0" fontId="68" fillId="0" borderId="291" xfId="0" applyFont="1" applyBorder="1" applyAlignment="1">
      <alignment horizontal="center" vertical="center" wrapText="1"/>
    </xf>
    <xf numFmtId="0" fontId="68" fillId="17" borderId="292" xfId="0" applyFont="1" applyFill="1" applyBorder="1" applyAlignment="1">
      <alignment horizontal="center" vertical="center" wrapText="1"/>
    </xf>
    <xf numFmtId="0" fontId="68" fillId="17" borderId="222" xfId="0" applyFont="1" applyFill="1" applyBorder="1" applyAlignment="1">
      <alignment horizontal="center" vertical="center" wrapText="1"/>
    </xf>
    <xf numFmtId="0" fontId="68" fillId="17" borderId="223" xfId="0" applyFont="1" applyFill="1" applyBorder="1" applyAlignment="1">
      <alignment horizontal="center" vertical="center" wrapText="1"/>
    </xf>
    <xf numFmtId="0" fontId="23" fillId="0" borderId="130" xfId="0" applyFont="1" applyBorder="1" applyAlignment="1">
      <alignment horizontal="center" vertical="center" wrapText="1"/>
    </xf>
    <xf numFmtId="0" fontId="68" fillId="0" borderId="293" xfId="0" applyFont="1" applyBorder="1" applyAlignment="1">
      <alignment horizontal="center" vertical="center" wrapText="1"/>
    </xf>
    <xf numFmtId="0" fontId="23" fillId="0" borderId="294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justify" vertical="center" wrapText="1"/>
    </xf>
    <xf numFmtId="0" fontId="69" fillId="0" borderId="35" xfId="0" applyFont="1" applyBorder="1" applyAlignment="1">
      <alignment horizontal="justify" vertical="center" wrapText="1"/>
    </xf>
    <xf numFmtId="0" fontId="69" fillId="0" borderId="38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1" fillId="2" borderId="267" xfId="0" applyFont="1" applyFill="1" applyBorder="1" applyAlignment="1">
      <alignment horizontal="center" vertical="center" wrapText="1" shrinkToFit="1"/>
    </xf>
    <xf numFmtId="0" fontId="21" fillId="2" borderId="268" xfId="0" applyFont="1" applyFill="1" applyBorder="1" applyAlignment="1">
      <alignment horizontal="center" vertical="center" shrinkToFit="1"/>
    </xf>
    <xf numFmtId="0" fontId="3" fillId="2" borderId="87" xfId="0" applyFont="1" applyFill="1" applyBorder="1" applyAlignment="1">
      <alignment horizontal="center" vertical="center" shrinkToFit="1"/>
    </xf>
    <xf numFmtId="0" fontId="3" fillId="2" borderId="88" xfId="0" applyFont="1" applyFill="1" applyBorder="1" applyAlignment="1">
      <alignment horizontal="center" vertical="center" shrinkToFit="1"/>
    </xf>
    <xf numFmtId="0" fontId="21" fillId="2" borderId="87" xfId="0" applyFont="1" applyFill="1" applyBorder="1" applyAlignment="1">
      <alignment horizontal="center" vertical="center" wrapText="1" shrinkToFit="1"/>
    </xf>
    <xf numFmtId="0" fontId="21" fillId="2" borderId="88" xfId="0" applyFont="1" applyFill="1" applyBorder="1" applyAlignment="1">
      <alignment horizontal="center" vertical="center" shrinkToFit="1"/>
    </xf>
    <xf numFmtId="0" fontId="3" fillId="2" borderId="89" xfId="0" applyFont="1" applyFill="1" applyBorder="1" applyAlignment="1">
      <alignment horizontal="center" vertical="center" shrinkToFit="1"/>
    </xf>
    <xf numFmtId="0" fontId="3" fillId="2" borderId="90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shrinkToFit="1"/>
    </xf>
    <xf numFmtId="0" fontId="3" fillId="2" borderId="73" xfId="0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0" fillId="0" borderId="135" xfId="0" applyBorder="1" applyAlignment="1">
      <alignment horizontal="left" vertical="center"/>
    </xf>
    <xf numFmtId="0" fontId="3" fillId="0" borderId="272" xfId="0" applyFont="1" applyBorder="1" applyAlignment="1">
      <alignment horizontal="center" vertical="center"/>
    </xf>
    <xf numFmtId="0" fontId="3" fillId="0" borderId="271" xfId="0" applyFont="1" applyBorder="1" applyAlignment="1">
      <alignment horizontal="center" vertical="center"/>
    </xf>
    <xf numFmtId="0" fontId="3" fillId="0" borderId="270" xfId="0" applyFont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67" fillId="0" borderId="42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2" fillId="2" borderId="65" xfId="0" applyFont="1" applyFill="1" applyBorder="1" applyAlignment="1">
      <alignment horizontal="center" vertical="center"/>
    </xf>
    <xf numFmtId="0" fontId="32" fillId="2" borderId="68" xfId="0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 shrinkToFit="1"/>
    </xf>
    <xf numFmtId="0" fontId="21" fillId="2" borderId="68" xfId="0" applyFont="1" applyFill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21" fillId="2" borderId="65" xfId="0" applyNumberFormat="1" applyFont="1" applyFill="1" applyBorder="1" applyAlignment="1">
      <alignment horizontal="center" vertical="center"/>
    </xf>
    <xf numFmtId="49" fontId="21" fillId="2" borderId="68" xfId="0" applyNumberFormat="1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2" borderId="64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48" fillId="13" borderId="142" xfId="0" applyFont="1" applyFill="1" applyBorder="1" applyAlignment="1">
      <alignment horizontal="center" vertical="center"/>
    </xf>
    <xf numFmtId="0" fontId="48" fillId="13" borderId="184" xfId="0" applyFont="1" applyFill="1" applyBorder="1" applyAlignment="1">
      <alignment horizontal="center" vertical="center"/>
    </xf>
    <xf numFmtId="0" fontId="48" fillId="13" borderId="185" xfId="0" applyFont="1" applyFill="1" applyBorder="1" applyAlignment="1">
      <alignment horizontal="center" vertical="center"/>
    </xf>
    <xf numFmtId="0" fontId="48" fillId="13" borderId="186" xfId="0" applyFont="1" applyFill="1" applyBorder="1" applyAlignment="1">
      <alignment horizontal="center" vertical="center"/>
    </xf>
    <xf numFmtId="0" fontId="48" fillId="0" borderId="172" xfId="0" applyFont="1" applyFill="1" applyBorder="1" applyAlignment="1">
      <alignment horizontal="center" vertical="center" wrapText="1"/>
    </xf>
    <xf numFmtId="0" fontId="48" fillId="0" borderId="140" xfId="0" applyFont="1" applyFill="1" applyBorder="1" applyAlignment="1">
      <alignment horizontal="center" vertical="center"/>
    </xf>
    <xf numFmtId="0" fontId="48" fillId="0" borderId="170" xfId="0" applyFont="1" applyFill="1" applyBorder="1" applyAlignment="1">
      <alignment horizontal="center" vertical="center"/>
    </xf>
    <xf numFmtId="0" fontId="48" fillId="13" borderId="170" xfId="0" applyFont="1" applyFill="1" applyBorder="1" applyAlignment="1">
      <alignment horizontal="center" vertical="center" wrapText="1"/>
    </xf>
    <xf numFmtId="0" fontId="48" fillId="13" borderId="97" xfId="0" applyFont="1" applyFill="1" applyBorder="1" applyAlignment="1">
      <alignment horizontal="center" vertical="center" wrapText="1"/>
    </xf>
    <xf numFmtId="0" fontId="48" fillId="13" borderId="98" xfId="0" applyFont="1" applyFill="1" applyBorder="1" applyAlignment="1">
      <alignment horizontal="center" vertical="center" wrapText="1"/>
    </xf>
    <xf numFmtId="0" fontId="48" fillId="13" borderId="104" xfId="0" applyFont="1" applyFill="1" applyBorder="1" applyAlignment="1">
      <alignment horizontal="center" vertical="center"/>
    </xf>
    <xf numFmtId="0" fontId="48" fillId="13" borderId="105" xfId="0" applyFont="1" applyFill="1" applyBorder="1" applyAlignment="1">
      <alignment horizontal="center" vertical="center"/>
    </xf>
    <xf numFmtId="0" fontId="48" fillId="13" borderId="143" xfId="0" applyFont="1" applyFill="1" applyBorder="1" applyAlignment="1">
      <alignment horizontal="center" vertical="center" wrapText="1"/>
    </xf>
    <xf numFmtId="0" fontId="48" fillId="13" borderId="143" xfId="0" applyFont="1" applyFill="1" applyBorder="1" applyAlignment="1">
      <alignment horizontal="center" vertical="center"/>
    </xf>
    <xf numFmtId="0" fontId="48" fillId="13" borderId="151" xfId="0" applyFont="1" applyFill="1" applyBorder="1" applyAlignment="1">
      <alignment horizontal="center" vertical="center"/>
    </xf>
    <xf numFmtId="0" fontId="48" fillId="13" borderId="171" xfId="0" applyFont="1" applyFill="1" applyBorder="1" applyAlignment="1">
      <alignment horizontal="center" vertical="center" wrapText="1"/>
    </xf>
    <xf numFmtId="0" fontId="48" fillId="13" borderId="100" xfId="0" applyFont="1" applyFill="1" applyBorder="1" applyAlignment="1">
      <alignment horizontal="center" vertical="center" wrapText="1"/>
    </xf>
    <xf numFmtId="0" fontId="48" fillId="13" borderId="99" xfId="0" applyFont="1" applyFill="1" applyBorder="1" applyAlignment="1">
      <alignment horizontal="center" vertical="center" wrapText="1"/>
    </xf>
    <xf numFmtId="0" fontId="48" fillId="13" borderId="142" xfId="0" applyFont="1" applyFill="1" applyBorder="1" applyAlignment="1">
      <alignment horizontal="center" vertical="center" wrapText="1"/>
    </xf>
    <xf numFmtId="0" fontId="48" fillId="0" borderId="91" xfId="0" applyFont="1" applyFill="1" applyBorder="1" applyAlignment="1">
      <alignment horizontal="center" vertical="center" wrapText="1"/>
    </xf>
    <xf numFmtId="0" fontId="48" fillId="0" borderId="148" xfId="0" applyFont="1" applyFill="1" applyBorder="1" applyAlignment="1">
      <alignment horizontal="center" vertical="center"/>
    </xf>
    <xf numFmtId="0" fontId="48" fillId="13" borderId="91" xfId="0" applyFont="1" applyFill="1" applyBorder="1" applyAlignment="1">
      <alignment horizontal="center" vertical="center" wrapText="1"/>
    </xf>
    <xf numFmtId="0" fontId="48" fillId="13" borderId="140" xfId="0" applyFont="1" applyFill="1" applyBorder="1" applyAlignment="1">
      <alignment horizontal="center" vertical="center"/>
    </xf>
    <xf numFmtId="0" fontId="48" fillId="13" borderId="148" xfId="0" applyFont="1" applyFill="1" applyBorder="1" applyAlignment="1">
      <alignment horizontal="center" vertical="center"/>
    </xf>
    <xf numFmtId="0" fontId="48" fillId="13" borderId="102" xfId="0" applyFont="1" applyFill="1" applyBorder="1" applyAlignment="1">
      <alignment horizontal="center" vertical="center"/>
    </xf>
    <xf numFmtId="0" fontId="48" fillId="13" borderId="141" xfId="0" applyFont="1" applyFill="1" applyBorder="1" applyAlignment="1">
      <alignment horizontal="center" vertical="center"/>
    </xf>
    <xf numFmtId="0" fontId="48" fillId="13" borderId="149" xfId="0" applyFont="1" applyFill="1" applyBorder="1" applyAlignment="1">
      <alignment horizontal="center" vertical="center"/>
    </xf>
    <xf numFmtId="0" fontId="48" fillId="13" borderId="150" xfId="0" applyFont="1" applyFill="1" applyBorder="1" applyAlignment="1">
      <alignment horizontal="center" vertical="center"/>
    </xf>
    <xf numFmtId="0" fontId="48" fillId="13" borderId="151" xfId="0" applyFont="1" applyFill="1" applyBorder="1" applyAlignment="1">
      <alignment horizontal="center" vertical="center" wrapText="1"/>
    </xf>
    <xf numFmtId="0" fontId="48" fillId="13" borderId="91" xfId="0" applyFont="1" applyFill="1" applyBorder="1" applyAlignment="1">
      <alignment horizontal="center" vertical="center"/>
    </xf>
    <xf numFmtId="0" fontId="48" fillId="13" borderId="92" xfId="0" applyFont="1" applyFill="1" applyBorder="1" applyAlignment="1">
      <alignment horizontal="center" vertical="center"/>
    </xf>
    <xf numFmtId="0" fontId="48" fillId="13" borderId="93" xfId="0" applyFont="1" applyFill="1" applyBorder="1" applyAlignment="1">
      <alignment horizontal="center" vertical="center"/>
    </xf>
    <xf numFmtId="0" fontId="48" fillId="13" borderId="101" xfId="0" applyFont="1" applyFill="1" applyBorder="1" applyAlignment="1">
      <alignment horizontal="center" vertical="center"/>
    </xf>
    <xf numFmtId="0" fontId="68" fillId="16" borderId="129" xfId="0" applyFont="1" applyFill="1" applyBorder="1" applyAlignment="1">
      <alignment horizontal="center" vertical="center" wrapText="1"/>
    </xf>
    <xf numFmtId="0" fontId="68" fillId="16" borderId="119" xfId="0" applyFont="1" applyFill="1" applyBorder="1" applyAlignment="1">
      <alignment horizontal="center" vertical="center" wrapText="1"/>
    </xf>
    <xf numFmtId="0" fontId="68" fillId="16" borderId="126" xfId="0" applyFont="1" applyFill="1" applyBorder="1" applyAlignment="1">
      <alignment horizontal="center" vertical="center" wrapText="1"/>
    </xf>
    <xf numFmtId="0" fontId="68" fillId="16" borderId="127" xfId="0" applyFont="1" applyFill="1" applyBorder="1" applyAlignment="1">
      <alignment horizontal="center" vertical="center" wrapText="1"/>
    </xf>
    <xf numFmtId="0" fontId="68" fillId="16" borderId="128" xfId="0" applyFont="1" applyFill="1" applyBorder="1" applyAlignment="1">
      <alignment horizontal="center" vertical="center" wrapText="1"/>
    </xf>
    <xf numFmtId="0" fontId="68" fillId="16" borderId="205" xfId="0" applyFont="1" applyFill="1" applyBorder="1" applyAlignment="1">
      <alignment horizontal="center" vertical="center" wrapText="1"/>
    </xf>
    <xf numFmtId="0" fontId="68" fillId="16" borderId="200" xfId="0" applyFont="1" applyFill="1" applyBorder="1" applyAlignment="1">
      <alignment horizontal="center" vertical="center" wrapText="1"/>
    </xf>
    <xf numFmtId="0" fontId="68" fillId="16" borderId="206" xfId="0" applyFont="1" applyFill="1" applyBorder="1" applyAlignment="1">
      <alignment horizontal="center" vertical="center" wrapText="1"/>
    </xf>
    <xf numFmtId="0" fontId="68" fillId="0" borderId="195" xfId="0" applyFont="1" applyBorder="1" applyAlignment="1">
      <alignment horizontal="center" vertical="center" wrapText="1"/>
    </xf>
    <xf numFmtId="0" fontId="68" fillId="0" borderId="129" xfId="0" applyFont="1" applyBorder="1" applyAlignment="1">
      <alignment horizontal="center" vertical="center" wrapText="1"/>
    </xf>
    <xf numFmtId="0" fontId="68" fillId="0" borderId="194" xfId="0" applyFont="1" applyBorder="1" applyAlignment="1">
      <alignment horizontal="center" vertical="center" wrapText="1"/>
    </xf>
    <xf numFmtId="0" fontId="68" fillId="0" borderId="273" xfId="0" applyFont="1" applyBorder="1" applyAlignment="1">
      <alignment horizontal="center" vertical="center" wrapText="1"/>
    </xf>
    <xf numFmtId="0" fontId="68" fillId="0" borderId="271" xfId="0" applyFont="1" applyBorder="1" applyAlignment="1">
      <alignment horizontal="center" vertical="center" wrapText="1"/>
    </xf>
    <xf numFmtId="0" fontId="68" fillId="0" borderId="274" xfId="0" applyFont="1" applyBorder="1" applyAlignment="1">
      <alignment horizontal="center" vertical="center" wrapText="1"/>
    </xf>
    <xf numFmtId="0" fontId="68" fillId="0" borderId="189" xfId="0" applyFont="1" applyBorder="1" applyAlignment="1">
      <alignment horizontal="center" vertical="center" wrapText="1"/>
    </xf>
    <xf numFmtId="0" fontId="68" fillId="16" borderId="201" xfId="0" applyFont="1" applyFill="1" applyBorder="1" applyAlignment="1">
      <alignment horizontal="center" vertical="center" wrapText="1"/>
    </xf>
    <xf numFmtId="0" fontId="12" fillId="0" borderId="194" xfId="0" applyFont="1" applyBorder="1" applyAlignment="1">
      <alignment horizontal="center" vertical="center" wrapText="1"/>
    </xf>
    <xf numFmtId="0" fontId="12" fillId="0" borderId="202" xfId="0" applyFont="1" applyBorder="1" applyAlignment="1">
      <alignment horizontal="center" vertical="center" wrapText="1"/>
    </xf>
    <xf numFmtId="0" fontId="12" fillId="0" borderId="196" xfId="0" applyFont="1" applyBorder="1" applyAlignment="1">
      <alignment horizontal="center" vertical="center" wrapText="1"/>
    </xf>
    <xf numFmtId="0" fontId="12" fillId="0" borderId="197" xfId="0" applyFont="1" applyBorder="1" applyAlignment="1">
      <alignment horizontal="center" vertical="center" wrapText="1"/>
    </xf>
    <xf numFmtId="0" fontId="12" fillId="0" borderId="217" xfId="0" applyFont="1" applyBorder="1" applyAlignment="1">
      <alignment horizontal="center" vertical="center" wrapText="1"/>
    </xf>
    <xf numFmtId="0" fontId="12" fillId="0" borderId="225" xfId="0" applyFont="1" applyBorder="1" applyAlignment="1">
      <alignment horizontal="center" vertical="center" wrapText="1"/>
    </xf>
    <xf numFmtId="0" fontId="12" fillId="0" borderId="198" xfId="0" applyFont="1" applyBorder="1" applyAlignment="1">
      <alignment horizontal="center" vertical="center" wrapText="1"/>
    </xf>
    <xf numFmtId="0" fontId="12" fillId="3" borderId="119" xfId="0" applyFont="1" applyFill="1" applyBorder="1" applyAlignment="1">
      <alignment horizontal="center" vertical="center" wrapText="1"/>
    </xf>
    <xf numFmtId="0" fontId="12" fillId="3" borderId="126" xfId="0" applyFont="1" applyFill="1" applyBorder="1" applyAlignment="1">
      <alignment horizontal="center" vertical="center" wrapText="1"/>
    </xf>
    <xf numFmtId="0" fontId="12" fillId="3" borderId="129" xfId="0" applyFont="1" applyFill="1" applyBorder="1" applyAlignment="1">
      <alignment horizontal="center" vertical="center" wrapText="1"/>
    </xf>
    <xf numFmtId="0" fontId="12" fillId="3" borderId="200" xfId="0" applyFont="1" applyFill="1" applyBorder="1" applyAlignment="1">
      <alignment horizontal="center" vertical="center" wrapText="1"/>
    </xf>
    <xf numFmtId="0" fontId="12" fillId="3" borderId="201" xfId="0" applyFont="1" applyFill="1" applyBorder="1" applyAlignment="1">
      <alignment horizontal="center" vertical="center" wrapText="1"/>
    </xf>
    <xf numFmtId="0" fontId="12" fillId="3" borderId="127" xfId="0" applyFont="1" applyFill="1" applyBorder="1" applyAlignment="1">
      <alignment horizontal="center" vertical="center" wrapText="1"/>
    </xf>
    <xf numFmtId="0" fontId="12" fillId="3" borderId="128" xfId="0" applyFont="1" applyFill="1" applyBorder="1" applyAlignment="1">
      <alignment horizontal="center" vertical="center" wrapText="1"/>
    </xf>
    <xf numFmtId="0" fontId="12" fillId="3" borderId="130" xfId="0" applyFont="1" applyFill="1" applyBorder="1" applyAlignment="1">
      <alignment horizontal="center" vertical="center" wrapText="1"/>
    </xf>
    <xf numFmtId="0" fontId="12" fillId="3" borderId="221" xfId="0" applyFont="1" applyFill="1" applyBorder="1" applyAlignment="1">
      <alignment horizontal="center" vertical="center" wrapText="1"/>
    </xf>
    <xf numFmtId="0" fontId="12" fillId="3" borderId="222" xfId="0" applyFont="1" applyFill="1" applyBorder="1" applyAlignment="1">
      <alignment horizontal="center" vertical="center" wrapText="1"/>
    </xf>
    <xf numFmtId="0" fontId="12" fillId="3" borderId="223" xfId="0" applyFont="1" applyFill="1" applyBorder="1" applyAlignment="1">
      <alignment horizontal="center" vertical="center" wrapText="1"/>
    </xf>
    <xf numFmtId="0" fontId="12" fillId="3" borderId="205" xfId="0" applyFont="1" applyFill="1" applyBorder="1" applyAlignment="1">
      <alignment horizontal="center" vertical="center" wrapText="1"/>
    </xf>
    <xf numFmtId="0" fontId="12" fillId="3" borderId="206" xfId="0" applyFont="1" applyFill="1" applyBorder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0" fontId="42" fillId="0" borderId="137" xfId="0" applyFont="1" applyBorder="1" applyAlignment="1">
      <alignment horizontal="center" vertical="center" wrapText="1"/>
    </xf>
    <xf numFmtId="0" fontId="42" fillId="0" borderId="139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40" fillId="0" borderId="226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227" xfId="0" applyFont="1" applyBorder="1" applyAlignment="1">
      <alignment horizontal="center" vertical="center" wrapText="1"/>
    </xf>
    <xf numFmtId="0" fontId="40" fillId="0" borderId="135" xfId="0" applyFont="1" applyBorder="1" applyAlignment="1">
      <alignment horizontal="center" vertical="center" wrapText="1"/>
    </xf>
    <xf numFmtId="0" fontId="40" fillId="0" borderId="22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232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0" borderId="234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30" xfId="0" applyFont="1" applyBorder="1" applyAlignment="1">
      <alignment horizontal="center" vertical="center" wrapText="1"/>
    </xf>
    <xf numFmtId="0" fontId="40" fillId="0" borderId="136" xfId="0" applyFont="1" applyBorder="1" applyAlignment="1">
      <alignment horizontal="center" vertical="center" wrapText="1"/>
    </xf>
    <xf numFmtId="0" fontId="40" fillId="0" borderId="110" xfId="0" applyFont="1" applyBorder="1" applyAlignment="1">
      <alignment horizontal="center" vertical="center" wrapText="1"/>
    </xf>
    <xf numFmtId="0" fontId="40" fillId="0" borderId="229" xfId="0" applyFont="1" applyBorder="1" applyAlignment="1">
      <alignment horizontal="center" vertical="center" wrapText="1"/>
    </xf>
    <xf numFmtId="0" fontId="15" fillId="0" borderId="193" xfId="0" applyFont="1" applyBorder="1" applyAlignment="1">
      <alignment horizontal="center" vertical="center" wrapText="1"/>
    </xf>
    <xf numFmtId="0" fontId="15" fillId="0" borderId="190" xfId="0" applyFont="1" applyBorder="1" applyAlignment="1">
      <alignment horizontal="center" vertical="center" wrapText="1"/>
    </xf>
    <xf numFmtId="0" fontId="15" fillId="0" borderId="237" xfId="0" applyFont="1" applyBorder="1" applyAlignment="1">
      <alignment horizontal="center" vertical="center" wrapText="1"/>
    </xf>
    <xf numFmtId="0" fontId="15" fillId="0" borderId="238" xfId="0" applyFont="1" applyBorder="1" applyAlignment="1">
      <alignment horizontal="center" vertical="center" wrapText="1"/>
    </xf>
    <xf numFmtId="0" fontId="15" fillId="0" borderId="192" xfId="0" applyFont="1" applyBorder="1" applyAlignment="1">
      <alignment horizontal="center" vertical="center" wrapText="1"/>
    </xf>
    <xf numFmtId="0" fontId="15" fillId="10" borderId="129" xfId="0" applyFont="1" applyFill="1" applyBorder="1" applyAlignment="1">
      <alignment horizontal="center" vertical="center" wrapText="1"/>
    </xf>
    <xf numFmtId="0" fontId="15" fillId="0" borderId="188" xfId="0" applyFont="1" applyBorder="1" applyAlignment="1">
      <alignment horizontal="center" vertical="center" wrapText="1"/>
    </xf>
    <xf numFmtId="0" fontId="15" fillId="0" borderId="202" xfId="0" applyFont="1" applyBorder="1" applyAlignment="1">
      <alignment horizontal="center" vertical="center" wrapText="1"/>
    </xf>
    <xf numFmtId="0" fontId="15" fillId="10" borderId="119" xfId="0" applyFont="1" applyFill="1" applyBorder="1" applyAlignment="1">
      <alignment horizontal="center" vertical="center" wrapText="1"/>
    </xf>
    <xf numFmtId="0" fontId="15" fillId="10" borderId="130" xfId="0" applyFont="1" applyFill="1" applyBorder="1" applyAlignment="1">
      <alignment horizontal="center" vertical="center" wrapText="1"/>
    </xf>
    <xf numFmtId="0" fontId="15" fillId="10" borderId="187" xfId="0" applyFont="1" applyFill="1" applyBorder="1" applyAlignment="1">
      <alignment horizontal="center" vertical="center" wrapText="1"/>
    </xf>
    <xf numFmtId="0" fontId="15" fillId="10" borderId="118" xfId="0" applyFont="1" applyFill="1" applyBorder="1" applyAlignment="1">
      <alignment horizontal="center" vertical="center" wrapText="1"/>
    </xf>
    <xf numFmtId="0" fontId="15" fillId="10" borderId="218" xfId="0" applyFont="1" applyFill="1" applyBorder="1" applyAlignment="1">
      <alignment horizontal="center" vertical="center" wrapText="1"/>
    </xf>
    <xf numFmtId="0" fontId="15" fillId="10" borderId="201" xfId="0" applyFont="1" applyFill="1" applyBorder="1" applyAlignment="1">
      <alignment horizontal="center" vertical="center" wrapText="1"/>
    </xf>
    <xf numFmtId="0" fontId="15" fillId="10" borderId="126" xfId="0" applyFont="1" applyFill="1" applyBorder="1" applyAlignment="1">
      <alignment horizontal="center" vertical="center" wrapText="1"/>
    </xf>
    <xf numFmtId="0" fontId="15" fillId="10" borderId="127" xfId="0" applyFont="1" applyFill="1" applyBorder="1" applyAlignment="1">
      <alignment horizontal="center" vertical="center" wrapText="1"/>
    </xf>
    <xf numFmtId="0" fontId="15" fillId="10" borderId="128" xfId="0" applyFont="1" applyFill="1" applyBorder="1" applyAlignment="1">
      <alignment horizontal="center" vertical="center" wrapText="1"/>
    </xf>
    <xf numFmtId="0" fontId="15" fillId="10" borderId="219" xfId="0" applyFont="1" applyFill="1" applyBorder="1" applyAlignment="1">
      <alignment horizontal="center" vertical="center" wrapText="1"/>
    </xf>
    <xf numFmtId="0" fontId="15" fillId="10" borderId="180" xfId="0" applyFont="1" applyFill="1" applyBorder="1" applyAlignment="1">
      <alignment horizontal="center" vertical="center" wrapText="1"/>
    </xf>
    <xf numFmtId="0" fontId="15" fillId="10" borderId="181" xfId="0" applyFont="1" applyFill="1" applyBorder="1" applyAlignment="1">
      <alignment horizontal="center" vertical="center" wrapText="1"/>
    </xf>
    <xf numFmtId="0" fontId="38" fillId="8" borderId="31" xfId="0" applyFont="1" applyFill="1" applyBorder="1" applyAlignment="1">
      <alignment horizontal="center" vertical="center" wrapText="1"/>
    </xf>
    <xf numFmtId="0" fontId="38" fillId="8" borderId="56" xfId="0" applyFont="1" applyFill="1" applyBorder="1" applyAlignment="1">
      <alignment horizontal="center" vertical="center" wrapText="1"/>
    </xf>
    <xf numFmtId="0" fontId="14" fillId="0" borderId="239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24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center" vertical="center" wrapText="1"/>
    </xf>
    <xf numFmtId="0" fontId="37" fillId="7" borderId="46" xfId="0" applyFont="1" applyFill="1" applyBorder="1" applyAlignment="1">
      <alignment horizontal="center" vertical="center" wrapText="1"/>
    </xf>
    <xf numFmtId="0" fontId="37" fillId="7" borderId="47" xfId="0" applyFont="1" applyFill="1" applyBorder="1" applyAlignment="1">
      <alignment horizontal="center" vertical="center" wrapText="1"/>
    </xf>
    <xf numFmtId="0" fontId="37" fillId="7" borderId="28" xfId="0" applyFont="1" applyFill="1" applyBorder="1" applyAlignment="1">
      <alignment horizontal="center" vertical="center" wrapText="1"/>
    </xf>
    <xf numFmtId="0" fontId="37" fillId="7" borderId="4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37" fillId="7" borderId="50" xfId="0" applyFont="1" applyFill="1" applyBorder="1" applyAlignment="1">
      <alignment horizontal="center" vertical="center" wrapText="1"/>
    </xf>
    <xf numFmtId="0" fontId="37" fillId="7" borderId="51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37" fillId="7" borderId="45" xfId="0" applyFont="1" applyFill="1" applyBorder="1" applyAlignment="1">
      <alignment horizontal="center" vertical="center" wrapText="1"/>
    </xf>
    <xf numFmtId="0" fontId="37" fillId="7" borderId="52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17" xfId="0" applyFont="1" applyFill="1" applyBorder="1" applyAlignment="1">
      <alignment horizontal="center" vertical="center" wrapText="1"/>
    </xf>
    <xf numFmtId="0" fontId="58" fillId="4" borderId="250" xfId="0" applyFont="1" applyFill="1" applyBorder="1" applyAlignment="1">
      <alignment horizontal="center" vertical="center" wrapText="1"/>
    </xf>
    <xf numFmtId="0" fontId="58" fillId="4" borderId="251" xfId="0" applyFont="1" applyFill="1" applyBorder="1" applyAlignment="1">
      <alignment horizontal="center" vertical="center" wrapText="1"/>
    </xf>
    <xf numFmtId="0" fontId="58" fillId="4" borderId="256" xfId="0" applyFont="1" applyFill="1" applyBorder="1" applyAlignment="1">
      <alignment horizontal="center" vertical="center" wrapText="1"/>
    </xf>
    <xf numFmtId="0" fontId="58" fillId="4" borderId="257" xfId="0" applyFont="1" applyFill="1" applyBorder="1" applyAlignment="1">
      <alignment horizontal="center" vertical="center" wrapText="1"/>
    </xf>
    <xf numFmtId="0" fontId="58" fillId="4" borderId="258" xfId="0" applyFont="1" applyFill="1" applyBorder="1" applyAlignment="1">
      <alignment horizontal="center" vertical="center" wrapText="1"/>
    </xf>
    <xf numFmtId="0" fontId="58" fillId="4" borderId="253" xfId="0" applyFont="1" applyFill="1" applyBorder="1" applyAlignment="1">
      <alignment horizontal="center" vertical="center" wrapText="1"/>
    </xf>
    <xf numFmtId="0" fontId="58" fillId="4" borderId="242" xfId="0" applyFont="1" applyFill="1" applyBorder="1" applyAlignment="1">
      <alignment horizontal="center" vertical="center" wrapText="1"/>
    </xf>
    <xf numFmtId="0" fontId="58" fillId="4" borderId="243" xfId="0" applyFont="1" applyFill="1" applyBorder="1" applyAlignment="1">
      <alignment horizontal="center" vertical="center" wrapText="1"/>
    </xf>
    <xf numFmtId="0" fontId="58" fillId="4" borderId="259" xfId="0" applyFont="1" applyFill="1" applyBorder="1" applyAlignment="1">
      <alignment horizontal="center" vertical="center" wrapText="1"/>
    </xf>
    <xf numFmtId="0" fontId="58" fillId="4" borderId="245" xfId="0" applyFont="1" applyFill="1" applyBorder="1" applyAlignment="1">
      <alignment horizontal="center" vertical="center" wrapText="1"/>
    </xf>
    <xf numFmtId="0" fontId="58" fillId="4" borderId="254" xfId="0" applyFont="1" applyFill="1" applyBorder="1" applyAlignment="1">
      <alignment horizontal="center" vertical="center" wrapText="1"/>
    </xf>
    <xf numFmtId="0" fontId="58" fillId="4" borderId="266" xfId="0" applyFont="1" applyFill="1" applyBorder="1" applyAlignment="1">
      <alignment horizontal="center" vertical="center" wrapText="1"/>
    </xf>
    <xf numFmtId="0" fontId="58" fillId="4" borderId="264" xfId="0" applyFont="1" applyFill="1" applyBorder="1" applyAlignment="1">
      <alignment horizontal="center" vertical="center" wrapText="1"/>
    </xf>
    <xf numFmtId="0" fontId="58" fillId="4" borderId="265" xfId="0" applyFont="1" applyFill="1" applyBorder="1" applyAlignment="1">
      <alignment horizontal="center" vertical="center" wrapText="1"/>
    </xf>
    <xf numFmtId="0" fontId="59" fillId="0" borderId="244" xfId="0" applyFont="1" applyBorder="1" applyAlignment="1">
      <alignment horizontal="center" vertical="center" wrapText="1"/>
    </xf>
    <xf numFmtId="0" fontId="59" fillId="0" borderId="247" xfId="0" applyFont="1" applyBorder="1" applyAlignment="1">
      <alignment horizontal="center" vertical="center" wrapText="1"/>
    </xf>
    <xf numFmtId="0" fontId="58" fillId="5" borderId="244" xfId="0" applyFont="1" applyFill="1" applyBorder="1" applyAlignment="1">
      <alignment horizontal="center" vertical="center" wrapText="1"/>
    </xf>
    <xf numFmtId="0" fontId="58" fillId="5" borderId="245" xfId="0" applyFont="1" applyFill="1" applyBorder="1" applyAlignment="1">
      <alignment horizontal="center" vertical="center" wrapText="1"/>
    </xf>
    <xf numFmtId="0" fontId="58" fillId="4" borderId="241" xfId="0" applyFont="1" applyFill="1" applyBorder="1" applyAlignment="1">
      <alignment horizontal="center" vertical="center" wrapText="1"/>
    </xf>
    <xf numFmtId="0" fontId="58" fillId="4" borderId="24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7" fillId="0" borderId="176" xfId="0" applyFont="1" applyBorder="1" applyAlignment="1">
      <alignment horizontal="left" vertical="center" wrapText="1"/>
    </xf>
    <xf numFmtId="0" fontId="27" fillId="0" borderId="177" xfId="0" applyFont="1" applyBorder="1" applyAlignment="1">
      <alignment horizontal="left" vertical="center" wrapText="1"/>
    </xf>
    <xf numFmtId="0" fontId="27" fillId="0" borderId="178" xfId="0" applyFont="1" applyBorder="1" applyAlignment="1">
      <alignment horizontal="left" vertical="center" wrapText="1"/>
    </xf>
    <xf numFmtId="0" fontId="26" fillId="15" borderId="15" xfId="0" applyFont="1" applyFill="1" applyBorder="1" applyAlignment="1">
      <alignment horizontal="center" vertical="center" wrapText="1"/>
    </xf>
    <xf numFmtId="0" fontId="26" fillId="15" borderId="16" xfId="0" applyFont="1" applyFill="1" applyBorder="1" applyAlignment="1">
      <alignment horizontal="center" vertical="center" wrapText="1"/>
    </xf>
    <xf numFmtId="0" fontId="26" fillId="15" borderId="167" xfId="0" applyFont="1" applyFill="1" applyBorder="1" applyAlignment="1">
      <alignment horizontal="center" vertical="center" wrapText="1"/>
    </xf>
    <xf numFmtId="0" fontId="26" fillId="15" borderId="1" xfId="0" applyFont="1" applyFill="1" applyBorder="1" applyAlignment="1">
      <alignment horizontal="center" vertical="center" wrapText="1"/>
    </xf>
    <xf numFmtId="0" fontId="26" fillId="15" borderId="2" xfId="0" applyFont="1" applyFill="1" applyBorder="1" applyAlignment="1">
      <alignment horizontal="center" vertical="center" wrapText="1"/>
    </xf>
    <xf numFmtId="0" fontId="26" fillId="15" borderId="39" xfId="0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center" vertical="center" wrapText="1"/>
    </xf>
    <xf numFmtId="0" fontId="26" fillId="15" borderId="5" xfId="0" applyFont="1" applyFill="1" applyBorder="1" applyAlignment="1">
      <alignment horizontal="center" vertical="center" wrapText="1"/>
    </xf>
    <xf numFmtId="0" fontId="26" fillId="15" borderId="108" xfId="0" applyFont="1" applyFill="1" applyBorder="1" applyAlignment="1">
      <alignment horizontal="center" vertical="center" wrapText="1"/>
    </xf>
    <xf numFmtId="0" fontId="26" fillId="15" borderId="46" xfId="0" applyFont="1" applyFill="1" applyBorder="1" applyAlignment="1">
      <alignment horizontal="center" vertical="center" wrapText="1"/>
    </xf>
    <xf numFmtId="0" fontId="26" fillId="15" borderId="47" xfId="0" applyFont="1" applyFill="1" applyBorder="1" applyAlignment="1">
      <alignment horizontal="center" vertical="center" wrapText="1"/>
    </xf>
    <xf numFmtId="0" fontId="26" fillId="15" borderId="109" xfId="0" applyFont="1" applyFill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9" fontId="18" fillId="0" borderId="108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6" fillId="16" borderId="46" xfId="0" applyFont="1" applyFill="1" applyBorder="1" applyAlignment="1">
      <alignment horizontal="center" vertical="center" wrapText="1"/>
    </xf>
    <xf numFmtId="0" fontId="16" fillId="16" borderId="28" xfId="0" applyFont="1" applyFill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9" fontId="18" fillId="0" borderId="44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08" xfId="0" applyFont="1" applyBorder="1" applyAlignment="1">
      <alignment horizontal="justify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15" xfId="0" applyFont="1" applyFill="1" applyBorder="1" applyAlignment="1">
      <alignment horizontal="center" vertical="center" wrapText="1"/>
    </xf>
    <xf numFmtId="0" fontId="16" fillId="16" borderId="167" xfId="0" applyFont="1" applyFill="1" applyBorder="1" applyAlignment="1">
      <alignment horizontal="center" vertical="center" wrapText="1"/>
    </xf>
    <xf numFmtId="0" fontId="12" fillId="3" borderId="134" xfId="0" applyFont="1" applyFill="1" applyBorder="1" applyAlignment="1">
      <alignment horizontal="center" vertical="center" wrapText="1"/>
    </xf>
    <xf numFmtId="0" fontId="12" fillId="3" borderId="138" xfId="0" applyFont="1" applyFill="1" applyBorder="1" applyAlignment="1">
      <alignment horizontal="center" vertical="center" wrapText="1"/>
    </xf>
    <xf numFmtId="0" fontId="12" fillId="3" borderId="154" xfId="0" applyFont="1" applyFill="1" applyBorder="1" applyAlignment="1">
      <alignment horizontal="center" vertical="center" wrapText="1"/>
    </xf>
    <xf numFmtId="0" fontId="12" fillId="3" borderId="155" xfId="0" applyFont="1" applyFill="1" applyBorder="1" applyAlignment="1">
      <alignment horizontal="center" vertical="center" wrapText="1"/>
    </xf>
    <xf numFmtId="0" fontId="12" fillId="3" borderId="156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24" fillId="11" borderId="46" xfId="0" applyFont="1" applyFill="1" applyBorder="1" applyAlignment="1">
      <alignment horizontal="center" vertical="center" wrapText="1"/>
    </xf>
    <xf numFmtId="0" fontId="24" fillId="11" borderId="28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5" fillId="0" borderId="108" xfId="0" applyFont="1" applyBorder="1" applyAlignment="1">
      <alignment horizontal="center" vertical="center" wrapText="1"/>
    </xf>
    <xf numFmtId="0" fontId="22" fillId="0" borderId="10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center" vertical="center" wrapText="1"/>
    </xf>
    <xf numFmtId="0" fontId="27" fillId="0" borderId="135" xfId="0" applyFont="1" applyBorder="1" applyAlignment="1">
      <alignment horizontal="left" vertical="center" shrinkToFit="1"/>
    </xf>
    <xf numFmtId="0" fontId="27" fillId="0" borderId="111" xfId="0" applyFont="1" applyBorder="1" applyAlignment="1">
      <alignment horizontal="left" vertical="center" wrapText="1"/>
    </xf>
    <xf numFmtId="0" fontId="27" fillId="0" borderId="160" xfId="0" applyFont="1" applyBorder="1" applyAlignment="1">
      <alignment horizontal="left" vertical="center" wrapText="1"/>
    </xf>
    <xf numFmtId="0" fontId="26" fillId="10" borderId="136" xfId="0" applyFont="1" applyFill="1" applyBorder="1" applyAlignment="1">
      <alignment horizontal="center" vertical="center" wrapText="1"/>
    </xf>
    <xf numFmtId="0" fontId="26" fillId="10" borderId="110" xfId="0" applyFont="1" applyFill="1" applyBorder="1" applyAlignment="1">
      <alignment horizontal="center" vertical="center" wrapText="1"/>
    </xf>
    <xf numFmtId="0" fontId="26" fillId="10" borderId="158" xfId="0" applyFont="1" applyFill="1" applyBorder="1" applyAlignment="1">
      <alignment horizontal="center" vertical="center" wrapText="1"/>
    </xf>
    <xf numFmtId="0" fontId="26" fillId="10" borderId="145" xfId="0" applyFont="1" applyFill="1" applyBorder="1" applyAlignment="1">
      <alignment horizontal="center" vertical="center" wrapText="1"/>
    </xf>
    <xf numFmtId="0" fontId="26" fillId="10" borderId="159" xfId="0" applyFont="1" applyFill="1" applyBorder="1" applyAlignment="1">
      <alignment horizontal="center" vertical="center" wrapText="1"/>
    </xf>
    <xf numFmtId="0" fontId="26" fillId="10" borderId="134" xfId="0" applyFont="1" applyFill="1" applyBorder="1" applyAlignment="1">
      <alignment horizontal="center" vertical="center" wrapText="1"/>
    </xf>
    <xf numFmtId="0" fontId="26" fillId="10" borderId="137" xfId="0" applyFont="1" applyFill="1" applyBorder="1" applyAlignment="1">
      <alignment horizontal="center" vertical="center" wrapText="1"/>
    </xf>
    <xf numFmtId="0" fontId="29" fillId="0" borderId="146" xfId="0" applyFont="1" applyBorder="1" applyAlignment="1">
      <alignment horizontal="center" vertical="center" wrapText="1"/>
    </xf>
    <xf numFmtId="0" fontId="29" fillId="0" borderId="137" xfId="0" applyFont="1" applyBorder="1" applyAlignment="1">
      <alignment horizontal="center" vertical="center" wrapText="1"/>
    </xf>
    <xf numFmtId="0" fontId="29" fillId="0" borderId="139" xfId="0" applyFont="1" applyBorder="1" applyAlignment="1">
      <alignment horizontal="center" vertical="center" wrapText="1"/>
    </xf>
    <xf numFmtId="0" fontId="0" fillId="0" borderId="135" xfId="0" applyBorder="1" applyAlignment="1">
      <alignment horizontal="left" vertical="center" wrapText="1"/>
    </xf>
    <xf numFmtId="0" fontId="29" fillId="0" borderId="147" xfId="0" applyFont="1" applyBorder="1" applyAlignment="1">
      <alignment horizontal="center" vertical="center" wrapText="1"/>
    </xf>
    <xf numFmtId="0" fontId="29" fillId="0" borderId="15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justify" vertical="center" wrapText="1"/>
    </xf>
    <xf numFmtId="0" fontId="26" fillId="12" borderId="19" xfId="0" applyFont="1" applyFill="1" applyBorder="1" applyAlignment="1">
      <alignment horizontal="center" vertical="center" wrapText="1"/>
    </xf>
    <xf numFmtId="0" fontId="26" fillId="12" borderId="6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justify" vertical="center" wrapText="1"/>
    </xf>
    <xf numFmtId="9" fontId="18" fillId="0" borderId="61" xfId="0" applyNumberFormat="1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0" fontId="18" fillId="0" borderId="126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18" fillId="0" borderId="125" xfId="0" applyFont="1" applyBorder="1" applyAlignment="1">
      <alignment horizontal="justify" vertical="center" wrapText="1"/>
    </xf>
    <xf numFmtId="0" fontId="18" fillId="0" borderId="119" xfId="0" applyFont="1" applyBorder="1" applyAlignment="1">
      <alignment horizontal="justify" vertical="center" wrapText="1"/>
    </xf>
    <xf numFmtId="0" fontId="17" fillId="0" borderId="125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18" fillId="0" borderId="120" xfId="0" applyFont="1" applyBorder="1" applyAlignment="1">
      <alignment horizontal="center" vertical="center" wrapText="1"/>
    </xf>
    <xf numFmtId="0" fontId="0" fillId="0" borderId="12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18" fillId="0" borderId="119" xfId="0" applyFont="1" applyBorder="1" applyAlignment="1">
      <alignment horizontal="center" vertical="center" wrapText="1"/>
    </xf>
    <xf numFmtId="0" fontId="18" fillId="0" borderId="130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18" fillId="0" borderId="133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18" fillId="0" borderId="123" xfId="0" applyFont="1" applyBorder="1" applyAlignment="1">
      <alignment horizontal="center" vertical="center" wrapText="1"/>
    </xf>
    <xf numFmtId="0" fontId="18" fillId="0" borderId="127" xfId="0" applyFont="1" applyBorder="1" applyAlignment="1">
      <alignment horizontal="center" vertical="center" wrapText="1"/>
    </xf>
    <xf numFmtId="0" fontId="18" fillId="0" borderId="128" xfId="0" applyFont="1" applyBorder="1" applyAlignment="1">
      <alignment horizontal="center" vertical="center" wrapText="1"/>
    </xf>
  </cellXfs>
  <cellStyles count="6">
    <cellStyle name="쉼표 [0]" xfId="5" builtinId="6"/>
    <cellStyle name="표준" xfId="0" builtinId="0"/>
    <cellStyle name="표준 2" xfId="2" xr:uid="{00000000-0005-0000-0000-000002000000}"/>
    <cellStyle name="하이퍼링크" xfId="1" builtinId="8"/>
    <cellStyle name="하이퍼링크 2" xfId="3" xr:uid="{00000000-0005-0000-0000-000004000000}"/>
    <cellStyle name="하이퍼링크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view="pageBreakPreview" zoomScale="90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1"/>
    </sheetView>
  </sheetViews>
  <sheetFormatPr defaultRowHeight="16.5"/>
  <cols>
    <col min="1" max="1" width="4.875" style="3" customWidth="1"/>
    <col min="2" max="2" width="11.25" style="3" customWidth="1"/>
    <col min="3" max="3" width="18.625" style="5" customWidth="1"/>
    <col min="4" max="5" width="18.625" style="6" customWidth="1"/>
    <col min="6" max="6" width="14.875" style="5" customWidth="1"/>
    <col min="7" max="8" width="18.625" style="5" customWidth="1"/>
    <col min="9" max="9" width="18.625" style="6" customWidth="1"/>
    <col min="10" max="11" width="18.625" style="5" customWidth="1"/>
    <col min="12" max="13" width="18.625" style="6" customWidth="1"/>
    <col min="14" max="14" width="18.625" style="4" customWidth="1"/>
    <col min="15" max="15" width="18.625" style="6" customWidth="1"/>
    <col min="16" max="17" width="18.625" style="5" customWidth="1"/>
    <col min="18" max="19" width="18.625" style="6" customWidth="1"/>
    <col min="20" max="20" width="18.625" style="4" customWidth="1"/>
    <col min="21" max="21" width="10.5" style="6" customWidth="1"/>
    <col min="22" max="22" width="7.5" style="6" customWidth="1"/>
    <col min="23" max="23" width="15" style="6" customWidth="1"/>
    <col min="24" max="24" width="19.125" style="5" customWidth="1"/>
    <col min="25" max="16384" width="9" style="1"/>
  </cols>
  <sheetData>
    <row r="1" spans="1:24" ht="36.75" customHeight="1">
      <c r="A1" s="504" t="s">
        <v>660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</row>
    <row r="2" spans="1:24" ht="38.25" customHeight="1" thickBot="1">
      <c r="A2" s="503" t="s">
        <v>333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</row>
    <row r="3" spans="1:24" ht="30" customHeight="1">
      <c r="A3" s="516" t="s">
        <v>0</v>
      </c>
      <c r="B3" s="518" t="s">
        <v>1</v>
      </c>
      <c r="C3" s="513" t="s">
        <v>9</v>
      </c>
      <c r="D3" s="514"/>
      <c r="E3" s="514"/>
      <c r="F3" s="514"/>
      <c r="G3" s="514"/>
      <c r="H3" s="515"/>
      <c r="I3" s="520" t="s">
        <v>10</v>
      </c>
      <c r="J3" s="514"/>
      <c r="K3" s="514"/>
      <c r="L3" s="514"/>
      <c r="M3" s="514"/>
      <c r="N3" s="521"/>
      <c r="O3" s="513" t="s">
        <v>11</v>
      </c>
      <c r="P3" s="514"/>
      <c r="Q3" s="514"/>
      <c r="R3" s="514"/>
      <c r="S3" s="514"/>
      <c r="T3" s="515"/>
      <c r="U3" s="505" t="s">
        <v>136</v>
      </c>
      <c r="V3" s="507" t="s">
        <v>95</v>
      </c>
      <c r="W3" s="509" t="s">
        <v>137</v>
      </c>
      <c r="X3" s="511" t="s">
        <v>12</v>
      </c>
    </row>
    <row r="4" spans="1:24" s="2" customFormat="1" ht="30" customHeight="1" thickBot="1">
      <c r="A4" s="517"/>
      <c r="B4" s="519"/>
      <c r="C4" s="33" t="s">
        <v>5</v>
      </c>
      <c r="D4" s="34" t="s">
        <v>6</v>
      </c>
      <c r="E4" s="34" t="s">
        <v>96</v>
      </c>
      <c r="F4" s="34" t="s">
        <v>7</v>
      </c>
      <c r="G4" s="34" t="s">
        <v>8</v>
      </c>
      <c r="H4" s="35" t="s">
        <v>13</v>
      </c>
      <c r="I4" s="36" t="s">
        <v>5</v>
      </c>
      <c r="J4" s="34" t="s">
        <v>6</v>
      </c>
      <c r="K4" s="34" t="s">
        <v>96</v>
      </c>
      <c r="L4" s="34" t="s">
        <v>7</v>
      </c>
      <c r="M4" s="34" t="s">
        <v>8</v>
      </c>
      <c r="N4" s="413" t="s">
        <v>13</v>
      </c>
      <c r="O4" s="33" t="s">
        <v>5</v>
      </c>
      <c r="P4" s="34" t="s">
        <v>6</v>
      </c>
      <c r="Q4" s="34" t="s">
        <v>96</v>
      </c>
      <c r="R4" s="34" t="s">
        <v>7</v>
      </c>
      <c r="S4" s="34" t="s">
        <v>8</v>
      </c>
      <c r="T4" s="35" t="s">
        <v>13</v>
      </c>
      <c r="U4" s="506"/>
      <c r="V4" s="508"/>
      <c r="W4" s="510"/>
      <c r="X4" s="512"/>
    </row>
    <row r="5" spans="1:24" s="9" customFormat="1" ht="30" customHeight="1" thickTop="1">
      <c r="A5" s="29">
        <v>1</v>
      </c>
      <c r="B5" s="30" t="s">
        <v>39</v>
      </c>
      <c r="C5" s="24" t="s">
        <v>334</v>
      </c>
      <c r="D5" s="31" t="s">
        <v>516</v>
      </c>
      <c r="E5" s="31"/>
      <c r="F5" s="13" t="s">
        <v>524</v>
      </c>
      <c r="G5" s="223" t="s">
        <v>525</v>
      </c>
      <c r="H5" s="25" t="s">
        <v>338</v>
      </c>
      <c r="I5" s="23" t="s">
        <v>339</v>
      </c>
      <c r="J5" s="32" t="s">
        <v>519</v>
      </c>
      <c r="K5" s="32"/>
      <c r="L5" s="11" t="s">
        <v>526</v>
      </c>
      <c r="M5" s="223" t="s">
        <v>663</v>
      </c>
      <c r="N5" s="414" t="s">
        <v>664</v>
      </c>
      <c r="O5" s="24" t="s">
        <v>343</v>
      </c>
      <c r="P5" s="32" t="s">
        <v>522</v>
      </c>
      <c r="Q5" s="32"/>
      <c r="R5" s="11" t="s">
        <v>375</v>
      </c>
      <c r="S5" s="223" t="s">
        <v>529</v>
      </c>
      <c r="T5" s="25" t="s">
        <v>665</v>
      </c>
      <c r="U5" s="416"/>
      <c r="V5" s="42">
        <v>0.2</v>
      </c>
      <c r="W5" s="32"/>
      <c r="X5" s="25" t="s">
        <v>446</v>
      </c>
    </row>
    <row r="6" spans="1:24" s="9" customFormat="1" ht="30" customHeight="1">
      <c r="A6" s="10">
        <v>2</v>
      </c>
      <c r="B6" s="21" t="s">
        <v>40</v>
      </c>
      <c r="C6" s="24" t="s">
        <v>334</v>
      </c>
      <c r="D6" s="222" t="s">
        <v>517</v>
      </c>
      <c r="E6" s="12"/>
      <c r="F6" s="13" t="s">
        <v>524</v>
      </c>
      <c r="G6" s="223" t="s">
        <v>525</v>
      </c>
      <c r="H6" s="25" t="s">
        <v>338</v>
      </c>
      <c r="I6" s="23" t="s">
        <v>339</v>
      </c>
      <c r="J6" s="12" t="s">
        <v>520</v>
      </c>
      <c r="K6" s="12"/>
      <c r="L6" s="11" t="s">
        <v>526</v>
      </c>
      <c r="M6" s="223" t="s">
        <v>527</v>
      </c>
      <c r="N6" s="414" t="s">
        <v>342</v>
      </c>
      <c r="O6" s="24" t="s">
        <v>343</v>
      </c>
      <c r="P6" s="32" t="s">
        <v>523</v>
      </c>
      <c r="Q6" s="32"/>
      <c r="R6" s="11" t="s">
        <v>375</v>
      </c>
      <c r="S6" s="223" t="s">
        <v>529</v>
      </c>
      <c r="T6" s="25" t="s">
        <v>345</v>
      </c>
      <c r="U6" s="417"/>
      <c r="V6" s="42">
        <v>0.2</v>
      </c>
      <c r="W6" s="32"/>
      <c r="X6" s="25" t="s">
        <v>446</v>
      </c>
    </row>
    <row r="7" spans="1:24" s="9" customFormat="1" ht="30" customHeight="1">
      <c r="A7" s="10">
        <v>3</v>
      </c>
      <c r="B7" s="21" t="s">
        <v>41</v>
      </c>
      <c r="C7" s="24" t="s">
        <v>334</v>
      </c>
      <c r="D7" s="31" t="s">
        <v>516</v>
      </c>
      <c r="E7" s="12"/>
      <c r="F7" s="13" t="s">
        <v>524</v>
      </c>
      <c r="G7" s="223" t="s">
        <v>525</v>
      </c>
      <c r="H7" s="25" t="s">
        <v>338</v>
      </c>
      <c r="I7" s="23" t="s">
        <v>339</v>
      </c>
      <c r="J7" s="32" t="s">
        <v>519</v>
      </c>
      <c r="K7" s="12"/>
      <c r="L7" s="11" t="s">
        <v>526</v>
      </c>
      <c r="M7" s="223" t="s">
        <v>528</v>
      </c>
      <c r="N7" s="414" t="s">
        <v>342</v>
      </c>
      <c r="O7" s="24" t="s">
        <v>343</v>
      </c>
      <c r="P7" s="32" t="s">
        <v>522</v>
      </c>
      <c r="Q7" s="32"/>
      <c r="R7" s="11" t="s">
        <v>375</v>
      </c>
      <c r="S7" s="223" t="s">
        <v>529</v>
      </c>
      <c r="T7" s="25" t="s">
        <v>345</v>
      </c>
      <c r="U7" s="417"/>
      <c r="V7" s="42">
        <v>0.2</v>
      </c>
      <c r="W7" s="32"/>
      <c r="X7" s="25" t="s">
        <v>446</v>
      </c>
    </row>
    <row r="8" spans="1:24" s="9" customFormat="1" ht="30" customHeight="1">
      <c r="A8" s="10">
        <v>4</v>
      </c>
      <c r="B8" s="21" t="s">
        <v>42</v>
      </c>
      <c r="C8" s="24" t="s">
        <v>334</v>
      </c>
      <c r="D8" s="12" t="s">
        <v>518</v>
      </c>
      <c r="E8" s="12"/>
      <c r="F8" s="13" t="s">
        <v>524</v>
      </c>
      <c r="G8" s="223" t="s">
        <v>525</v>
      </c>
      <c r="H8" s="25" t="s">
        <v>338</v>
      </c>
      <c r="I8" s="23" t="s">
        <v>339</v>
      </c>
      <c r="J8" s="12" t="s">
        <v>521</v>
      </c>
      <c r="K8" s="12"/>
      <c r="L8" s="11" t="s">
        <v>526</v>
      </c>
      <c r="M8" s="223" t="s">
        <v>528</v>
      </c>
      <c r="N8" s="414" t="s">
        <v>342</v>
      </c>
      <c r="O8" s="24" t="s">
        <v>343</v>
      </c>
      <c r="P8" s="32" t="s">
        <v>522</v>
      </c>
      <c r="Q8" s="32"/>
      <c r="R8" s="11" t="s">
        <v>375</v>
      </c>
      <c r="S8" s="223" t="s">
        <v>529</v>
      </c>
      <c r="T8" s="25" t="s">
        <v>345</v>
      </c>
      <c r="U8" s="418"/>
      <c r="V8" s="42">
        <v>0.2</v>
      </c>
      <c r="W8" s="32"/>
      <c r="X8" s="25" t="s">
        <v>446</v>
      </c>
    </row>
    <row r="9" spans="1:24" s="9" customFormat="1" ht="30" customHeight="1">
      <c r="A9" s="10">
        <v>5</v>
      </c>
      <c r="B9" s="21" t="s">
        <v>43</v>
      </c>
      <c r="C9" s="24" t="s">
        <v>334</v>
      </c>
      <c r="D9" s="15" t="s">
        <v>573</v>
      </c>
      <c r="E9" s="15"/>
      <c r="F9" s="13" t="s">
        <v>336</v>
      </c>
      <c r="G9" s="11" t="s">
        <v>337</v>
      </c>
      <c r="H9" s="25" t="s">
        <v>338</v>
      </c>
      <c r="I9" s="23" t="s">
        <v>339</v>
      </c>
      <c r="J9" s="16" t="s">
        <v>574</v>
      </c>
      <c r="K9" s="16"/>
      <c r="L9" s="11" t="s">
        <v>340</v>
      </c>
      <c r="M9" s="11" t="s">
        <v>341</v>
      </c>
      <c r="N9" s="414" t="s">
        <v>342</v>
      </c>
      <c r="O9" s="24" t="s">
        <v>343</v>
      </c>
      <c r="P9" s="32" t="s">
        <v>575</v>
      </c>
      <c r="Q9" s="32"/>
      <c r="R9" s="11" t="s">
        <v>344</v>
      </c>
      <c r="S9" s="11" t="s">
        <v>346</v>
      </c>
      <c r="T9" s="25" t="s">
        <v>345</v>
      </c>
      <c r="U9" s="418"/>
      <c r="V9" s="42">
        <v>0.2</v>
      </c>
      <c r="W9" s="14"/>
      <c r="X9" s="26"/>
    </row>
    <row r="10" spans="1:24" s="9" customFormat="1" ht="30" customHeight="1">
      <c r="A10" s="10">
        <v>6</v>
      </c>
      <c r="B10" s="21" t="s">
        <v>44</v>
      </c>
      <c r="C10" s="24" t="s">
        <v>334</v>
      </c>
      <c r="D10" s="15" t="s">
        <v>573</v>
      </c>
      <c r="E10" s="15" t="s">
        <v>573</v>
      </c>
      <c r="F10" s="13" t="s">
        <v>336</v>
      </c>
      <c r="G10" s="11" t="s">
        <v>337</v>
      </c>
      <c r="H10" s="25" t="s">
        <v>338</v>
      </c>
      <c r="I10" s="23" t="s">
        <v>339</v>
      </c>
      <c r="J10" s="16" t="s">
        <v>574</v>
      </c>
      <c r="K10" s="16" t="s">
        <v>574</v>
      </c>
      <c r="L10" s="11" t="s">
        <v>340</v>
      </c>
      <c r="M10" s="11" t="s">
        <v>341</v>
      </c>
      <c r="N10" s="414" t="s">
        <v>342</v>
      </c>
      <c r="O10" s="24" t="s">
        <v>343</v>
      </c>
      <c r="P10" s="32" t="s">
        <v>575</v>
      </c>
      <c r="Q10" s="32" t="s">
        <v>575</v>
      </c>
      <c r="R10" s="11" t="s">
        <v>344</v>
      </c>
      <c r="S10" s="11" t="s">
        <v>346</v>
      </c>
      <c r="T10" s="25" t="s">
        <v>345</v>
      </c>
      <c r="U10" s="417" t="s">
        <v>467</v>
      </c>
      <c r="V10" s="42">
        <v>0.2</v>
      </c>
      <c r="W10" s="14"/>
      <c r="X10" s="25" t="s">
        <v>539</v>
      </c>
    </row>
    <row r="11" spans="1:24" s="9" customFormat="1" ht="30" customHeight="1">
      <c r="A11" s="10">
        <v>7</v>
      </c>
      <c r="B11" s="21" t="s">
        <v>335</v>
      </c>
      <c r="C11" s="24" t="s">
        <v>334</v>
      </c>
      <c r="D11" s="15" t="s">
        <v>573</v>
      </c>
      <c r="E11" s="12"/>
      <c r="F11" s="13" t="s">
        <v>336</v>
      </c>
      <c r="G11" s="11" t="s">
        <v>337</v>
      </c>
      <c r="H11" s="25" t="s">
        <v>338</v>
      </c>
      <c r="I11" s="23" t="s">
        <v>339</v>
      </c>
      <c r="J11" s="16" t="s">
        <v>574</v>
      </c>
      <c r="K11" s="14"/>
      <c r="L11" s="11" t="s">
        <v>340</v>
      </c>
      <c r="M11" s="11" t="s">
        <v>341</v>
      </c>
      <c r="N11" s="414" t="s">
        <v>342</v>
      </c>
      <c r="O11" s="24" t="s">
        <v>343</v>
      </c>
      <c r="P11" s="32" t="s">
        <v>575</v>
      </c>
      <c r="Q11" s="32"/>
      <c r="R11" s="11" t="s">
        <v>344</v>
      </c>
      <c r="S11" s="11" t="s">
        <v>346</v>
      </c>
      <c r="T11" s="25" t="s">
        <v>345</v>
      </c>
      <c r="U11" s="418"/>
      <c r="V11" s="42">
        <v>0.2</v>
      </c>
      <c r="W11" s="14"/>
      <c r="X11" s="38"/>
    </row>
    <row r="12" spans="1:24" s="9" customFormat="1" ht="30" customHeight="1">
      <c r="A12" s="10">
        <v>8</v>
      </c>
      <c r="B12" s="21" t="s">
        <v>45</v>
      </c>
      <c r="C12" s="24" t="s">
        <v>334</v>
      </c>
      <c r="D12" s="12" t="s">
        <v>368</v>
      </c>
      <c r="E12" s="12"/>
      <c r="F12" s="13" t="s">
        <v>373</v>
      </c>
      <c r="G12" s="11" t="s">
        <v>337</v>
      </c>
      <c r="H12" s="25" t="s">
        <v>338</v>
      </c>
      <c r="I12" s="23" t="s">
        <v>339</v>
      </c>
      <c r="J12" s="11" t="s">
        <v>370</v>
      </c>
      <c r="K12" s="11"/>
      <c r="L12" s="11" t="s">
        <v>374</v>
      </c>
      <c r="M12" s="11" t="s">
        <v>341</v>
      </c>
      <c r="N12" s="414" t="s">
        <v>342</v>
      </c>
      <c r="O12" s="24" t="s">
        <v>343</v>
      </c>
      <c r="P12" s="32" t="s">
        <v>372</v>
      </c>
      <c r="Q12" s="32"/>
      <c r="R12" s="11" t="s">
        <v>375</v>
      </c>
      <c r="S12" s="11" t="s">
        <v>346</v>
      </c>
      <c r="T12" s="25" t="s">
        <v>345</v>
      </c>
      <c r="U12" s="417"/>
      <c r="V12" s="39">
        <v>0.2</v>
      </c>
      <c r="W12" s="11"/>
      <c r="X12" s="25" t="s">
        <v>446</v>
      </c>
    </row>
    <row r="13" spans="1:24" s="9" customFormat="1" ht="30" customHeight="1">
      <c r="A13" s="10">
        <v>9</v>
      </c>
      <c r="B13" s="21" t="s">
        <v>46</v>
      </c>
      <c r="C13" s="24" t="s">
        <v>334</v>
      </c>
      <c r="D13" s="12" t="s">
        <v>368</v>
      </c>
      <c r="E13" s="12"/>
      <c r="F13" s="13" t="s">
        <v>373</v>
      </c>
      <c r="G13" s="11" t="s">
        <v>337</v>
      </c>
      <c r="H13" s="25" t="s">
        <v>338</v>
      </c>
      <c r="I13" s="23" t="s">
        <v>339</v>
      </c>
      <c r="J13" s="11" t="s">
        <v>370</v>
      </c>
      <c r="K13" s="11"/>
      <c r="L13" s="11" t="s">
        <v>374</v>
      </c>
      <c r="M13" s="11" t="s">
        <v>341</v>
      </c>
      <c r="N13" s="414" t="s">
        <v>342</v>
      </c>
      <c r="O13" s="24" t="s">
        <v>343</v>
      </c>
      <c r="P13" s="32" t="s">
        <v>372</v>
      </c>
      <c r="Q13" s="32"/>
      <c r="R13" s="11" t="s">
        <v>375</v>
      </c>
      <c r="S13" s="11" t="s">
        <v>346</v>
      </c>
      <c r="T13" s="25" t="s">
        <v>345</v>
      </c>
      <c r="U13" s="418"/>
      <c r="V13" s="39">
        <v>0.2</v>
      </c>
      <c r="W13" s="12"/>
      <c r="X13" s="25" t="s">
        <v>446</v>
      </c>
    </row>
    <row r="14" spans="1:24" s="9" customFormat="1" ht="30" customHeight="1">
      <c r="A14" s="10">
        <v>10</v>
      </c>
      <c r="B14" s="21" t="s">
        <v>47</v>
      </c>
      <c r="C14" s="24" t="s">
        <v>334</v>
      </c>
      <c r="D14" s="120" t="s">
        <v>369</v>
      </c>
      <c r="E14" s="12"/>
      <c r="F14" s="13" t="s">
        <v>373</v>
      </c>
      <c r="G14" s="11" t="s">
        <v>337</v>
      </c>
      <c r="H14" s="25" t="s">
        <v>338</v>
      </c>
      <c r="I14" s="23" t="s">
        <v>339</v>
      </c>
      <c r="J14" s="11" t="s">
        <v>371</v>
      </c>
      <c r="K14" s="11"/>
      <c r="L14" s="11" t="s">
        <v>374</v>
      </c>
      <c r="M14" s="11" t="s">
        <v>341</v>
      </c>
      <c r="N14" s="414" t="s">
        <v>342</v>
      </c>
      <c r="O14" s="24" t="s">
        <v>343</v>
      </c>
      <c r="P14" s="32" t="s">
        <v>372</v>
      </c>
      <c r="Q14" s="32"/>
      <c r="R14" s="11" t="s">
        <v>375</v>
      </c>
      <c r="S14" s="11" t="s">
        <v>346</v>
      </c>
      <c r="T14" s="25" t="s">
        <v>345</v>
      </c>
      <c r="U14" s="417"/>
      <c r="V14" s="39">
        <v>0.2</v>
      </c>
      <c r="W14" s="11"/>
      <c r="X14" s="25" t="s">
        <v>446</v>
      </c>
    </row>
    <row r="15" spans="1:24" s="9" customFormat="1" ht="30" customHeight="1">
      <c r="A15" s="10">
        <v>11</v>
      </c>
      <c r="B15" s="21" t="s">
        <v>49</v>
      </c>
      <c r="C15" s="24" t="s">
        <v>334</v>
      </c>
      <c r="D15" s="14" t="s">
        <v>477</v>
      </c>
      <c r="E15" s="14"/>
      <c r="F15" s="13" t="s">
        <v>336</v>
      </c>
      <c r="G15" s="11" t="s">
        <v>337</v>
      </c>
      <c r="H15" s="25" t="s">
        <v>338</v>
      </c>
      <c r="I15" s="23" t="s">
        <v>339</v>
      </c>
      <c r="J15" s="14" t="s">
        <v>478</v>
      </c>
      <c r="K15" s="14"/>
      <c r="L15" s="11" t="s">
        <v>340</v>
      </c>
      <c r="M15" s="11" t="s">
        <v>341</v>
      </c>
      <c r="N15" s="414" t="s">
        <v>342</v>
      </c>
      <c r="O15" s="24" t="s">
        <v>343</v>
      </c>
      <c r="P15" s="32" t="s">
        <v>479</v>
      </c>
      <c r="Q15" s="32"/>
      <c r="R15" s="11" t="s">
        <v>344</v>
      </c>
      <c r="S15" s="11" t="s">
        <v>346</v>
      </c>
      <c r="T15" s="25" t="s">
        <v>345</v>
      </c>
      <c r="U15" s="417"/>
      <c r="V15" s="39">
        <v>0.2</v>
      </c>
      <c r="W15" s="11"/>
      <c r="X15" s="25"/>
    </row>
    <row r="16" spans="1:24" s="9" customFormat="1" ht="30" customHeight="1">
      <c r="A16" s="10">
        <v>12</v>
      </c>
      <c r="B16" s="21" t="s">
        <v>51</v>
      </c>
      <c r="C16" s="24" t="s">
        <v>334</v>
      </c>
      <c r="D16" s="14" t="s">
        <v>477</v>
      </c>
      <c r="E16" s="14"/>
      <c r="F16" s="13" t="s">
        <v>336</v>
      </c>
      <c r="G16" s="11" t="s">
        <v>337</v>
      </c>
      <c r="H16" s="25" t="s">
        <v>338</v>
      </c>
      <c r="I16" s="23" t="s">
        <v>339</v>
      </c>
      <c r="J16" s="14" t="s">
        <v>478</v>
      </c>
      <c r="K16" s="14"/>
      <c r="L16" s="11" t="s">
        <v>340</v>
      </c>
      <c r="M16" s="11" t="s">
        <v>341</v>
      </c>
      <c r="N16" s="414" t="s">
        <v>342</v>
      </c>
      <c r="O16" s="24" t="s">
        <v>343</v>
      </c>
      <c r="P16" s="32" t="s">
        <v>479</v>
      </c>
      <c r="Q16" s="32"/>
      <c r="R16" s="11" t="s">
        <v>344</v>
      </c>
      <c r="S16" s="11" t="s">
        <v>346</v>
      </c>
      <c r="T16" s="25" t="s">
        <v>345</v>
      </c>
      <c r="U16" s="418"/>
      <c r="V16" s="39">
        <v>0.2</v>
      </c>
      <c r="W16" s="12"/>
      <c r="X16" s="37"/>
    </row>
    <row r="17" spans="1:24" s="9" customFormat="1" ht="30" customHeight="1">
      <c r="A17" s="10">
        <v>13</v>
      </c>
      <c r="B17" s="21" t="s">
        <v>53</v>
      </c>
      <c r="C17" s="24" t="s">
        <v>334</v>
      </c>
      <c r="D17" s="14" t="s">
        <v>477</v>
      </c>
      <c r="E17" s="14"/>
      <c r="F17" s="13" t="s">
        <v>336</v>
      </c>
      <c r="G17" s="11" t="s">
        <v>337</v>
      </c>
      <c r="H17" s="25" t="s">
        <v>338</v>
      </c>
      <c r="I17" s="23" t="s">
        <v>339</v>
      </c>
      <c r="J17" s="14" t="s">
        <v>478</v>
      </c>
      <c r="K17" s="14"/>
      <c r="L17" s="11" t="s">
        <v>340</v>
      </c>
      <c r="M17" s="11" t="s">
        <v>341</v>
      </c>
      <c r="N17" s="414" t="s">
        <v>342</v>
      </c>
      <c r="O17" s="24" t="s">
        <v>343</v>
      </c>
      <c r="P17" s="32" t="s">
        <v>479</v>
      </c>
      <c r="Q17" s="32"/>
      <c r="R17" s="11" t="s">
        <v>344</v>
      </c>
      <c r="S17" s="11" t="s">
        <v>346</v>
      </c>
      <c r="T17" s="25" t="s">
        <v>345</v>
      </c>
      <c r="U17" s="418"/>
      <c r="V17" s="39">
        <v>0.2</v>
      </c>
      <c r="W17" s="12"/>
      <c r="X17" s="37"/>
    </row>
    <row r="18" spans="1:24" s="9" customFormat="1" ht="30" customHeight="1">
      <c r="A18" s="10">
        <v>14</v>
      </c>
      <c r="B18" s="21" t="s">
        <v>55</v>
      </c>
      <c r="C18" s="24" t="s">
        <v>334</v>
      </c>
      <c r="D18" s="14" t="s">
        <v>477</v>
      </c>
      <c r="E18" s="14"/>
      <c r="F18" s="13" t="s">
        <v>336</v>
      </c>
      <c r="G18" s="11" t="s">
        <v>337</v>
      </c>
      <c r="H18" s="25" t="s">
        <v>338</v>
      </c>
      <c r="I18" s="23" t="s">
        <v>339</v>
      </c>
      <c r="J18" s="14" t="s">
        <v>478</v>
      </c>
      <c r="K18" s="14"/>
      <c r="L18" s="11" t="s">
        <v>340</v>
      </c>
      <c r="M18" s="11" t="s">
        <v>341</v>
      </c>
      <c r="N18" s="414" t="s">
        <v>342</v>
      </c>
      <c r="O18" s="24" t="s">
        <v>343</v>
      </c>
      <c r="P18" s="32" t="s">
        <v>479</v>
      </c>
      <c r="Q18" s="32"/>
      <c r="R18" s="11" t="s">
        <v>344</v>
      </c>
      <c r="S18" s="11" t="s">
        <v>346</v>
      </c>
      <c r="T18" s="25" t="s">
        <v>345</v>
      </c>
      <c r="U18" s="418"/>
      <c r="V18" s="39">
        <v>0.2</v>
      </c>
      <c r="W18" s="12"/>
      <c r="X18" s="37"/>
    </row>
    <row r="19" spans="1:24" s="9" customFormat="1" ht="30" customHeight="1">
      <c r="A19" s="10">
        <v>15</v>
      </c>
      <c r="B19" s="21" t="s">
        <v>57</v>
      </c>
      <c r="C19" s="24" t="s">
        <v>334</v>
      </c>
      <c r="D19" s="14" t="s">
        <v>447</v>
      </c>
      <c r="E19" s="14"/>
      <c r="F19" s="13" t="s">
        <v>336</v>
      </c>
      <c r="G19" s="11" t="s">
        <v>337</v>
      </c>
      <c r="H19" s="25" t="s">
        <v>338</v>
      </c>
      <c r="I19" s="23" t="s">
        <v>339</v>
      </c>
      <c r="J19" s="17" t="s">
        <v>448</v>
      </c>
      <c r="K19" s="17"/>
      <c r="L19" s="11" t="s">
        <v>340</v>
      </c>
      <c r="M19" s="11" t="s">
        <v>341</v>
      </c>
      <c r="N19" s="414" t="s">
        <v>342</v>
      </c>
      <c r="O19" s="24" t="s">
        <v>343</v>
      </c>
      <c r="P19" s="32" t="s">
        <v>348</v>
      </c>
      <c r="Q19" s="32"/>
      <c r="R19" s="11" t="s">
        <v>344</v>
      </c>
      <c r="S19" s="11" t="s">
        <v>346</v>
      </c>
      <c r="T19" s="25" t="s">
        <v>345</v>
      </c>
      <c r="U19" s="418"/>
      <c r="V19" s="40">
        <v>0.2</v>
      </c>
      <c r="W19" s="12"/>
      <c r="X19" s="25"/>
    </row>
    <row r="20" spans="1:24" s="9" customFormat="1" ht="30" customHeight="1">
      <c r="A20" s="10">
        <v>16</v>
      </c>
      <c r="B20" s="21" t="s">
        <v>59</v>
      </c>
      <c r="C20" s="24" t="s">
        <v>334</v>
      </c>
      <c r="D20" s="14" t="s">
        <v>447</v>
      </c>
      <c r="E20" s="14"/>
      <c r="F20" s="13" t="s">
        <v>336</v>
      </c>
      <c r="G20" s="11" t="s">
        <v>337</v>
      </c>
      <c r="H20" s="25" t="s">
        <v>338</v>
      </c>
      <c r="I20" s="23" t="s">
        <v>339</v>
      </c>
      <c r="J20" s="17" t="s">
        <v>448</v>
      </c>
      <c r="K20" s="17"/>
      <c r="L20" s="11" t="s">
        <v>340</v>
      </c>
      <c r="M20" s="11" t="s">
        <v>341</v>
      </c>
      <c r="N20" s="414" t="s">
        <v>342</v>
      </c>
      <c r="O20" s="24" t="s">
        <v>343</v>
      </c>
      <c r="P20" s="32" t="s">
        <v>348</v>
      </c>
      <c r="Q20" s="32"/>
      <c r="R20" s="11" t="s">
        <v>344</v>
      </c>
      <c r="S20" s="11" t="s">
        <v>346</v>
      </c>
      <c r="T20" s="25" t="s">
        <v>345</v>
      </c>
      <c r="U20" s="418"/>
      <c r="V20" s="40">
        <v>0.2</v>
      </c>
      <c r="W20" s="12"/>
      <c r="X20" s="37"/>
    </row>
    <row r="21" spans="1:24" s="9" customFormat="1" ht="30" customHeight="1">
      <c r="A21" s="10">
        <v>17</v>
      </c>
      <c r="B21" s="21" t="s">
        <v>61</v>
      </c>
      <c r="C21" s="24" t="s">
        <v>334</v>
      </c>
      <c r="D21" s="14" t="s">
        <v>447</v>
      </c>
      <c r="E21" s="14"/>
      <c r="F21" s="13" t="s">
        <v>336</v>
      </c>
      <c r="G21" s="11" t="s">
        <v>337</v>
      </c>
      <c r="H21" s="25" t="s">
        <v>338</v>
      </c>
      <c r="I21" s="23" t="s">
        <v>339</v>
      </c>
      <c r="J21" s="17" t="s">
        <v>448</v>
      </c>
      <c r="K21" s="17"/>
      <c r="L21" s="11" t="s">
        <v>340</v>
      </c>
      <c r="M21" s="11" t="s">
        <v>341</v>
      </c>
      <c r="N21" s="414" t="s">
        <v>342</v>
      </c>
      <c r="O21" s="24" t="s">
        <v>343</v>
      </c>
      <c r="P21" s="32" t="s">
        <v>348</v>
      </c>
      <c r="Q21" s="32"/>
      <c r="R21" s="11" t="s">
        <v>344</v>
      </c>
      <c r="S21" s="11" t="s">
        <v>346</v>
      </c>
      <c r="T21" s="25" t="s">
        <v>345</v>
      </c>
      <c r="U21" s="418"/>
      <c r="V21" s="40">
        <v>0.2</v>
      </c>
      <c r="W21" s="12"/>
      <c r="X21" s="41"/>
    </row>
    <row r="22" spans="1:24" s="9" customFormat="1" ht="30" customHeight="1">
      <c r="A22" s="10">
        <v>18</v>
      </c>
      <c r="B22" s="21" t="s">
        <v>63</v>
      </c>
      <c r="C22" s="24" t="s">
        <v>334</v>
      </c>
      <c r="D22" s="14" t="s">
        <v>447</v>
      </c>
      <c r="E22" s="14"/>
      <c r="F22" s="13" t="s">
        <v>336</v>
      </c>
      <c r="G22" s="11" t="s">
        <v>337</v>
      </c>
      <c r="H22" s="25" t="s">
        <v>338</v>
      </c>
      <c r="I22" s="23" t="s">
        <v>339</v>
      </c>
      <c r="J22" s="17" t="s">
        <v>448</v>
      </c>
      <c r="K22" s="17"/>
      <c r="L22" s="11" t="s">
        <v>340</v>
      </c>
      <c r="M22" s="11" t="s">
        <v>341</v>
      </c>
      <c r="N22" s="414" t="s">
        <v>342</v>
      </c>
      <c r="O22" s="24" t="s">
        <v>343</v>
      </c>
      <c r="P22" s="32" t="s">
        <v>348</v>
      </c>
      <c r="Q22" s="32"/>
      <c r="R22" s="11" t="s">
        <v>344</v>
      </c>
      <c r="S22" s="11" t="s">
        <v>346</v>
      </c>
      <c r="T22" s="25" t="s">
        <v>345</v>
      </c>
      <c r="U22" s="418"/>
      <c r="V22" s="40">
        <v>0.2</v>
      </c>
      <c r="W22" s="12"/>
      <c r="X22" s="37"/>
    </row>
    <row r="23" spans="1:24" s="9" customFormat="1" ht="30" customHeight="1">
      <c r="A23" s="10">
        <v>19</v>
      </c>
      <c r="B23" s="21" t="s">
        <v>65</v>
      </c>
      <c r="C23" s="24" t="s">
        <v>334</v>
      </c>
      <c r="D23" s="14" t="s">
        <v>465</v>
      </c>
      <c r="E23" s="14"/>
      <c r="F23" s="13" t="s">
        <v>336</v>
      </c>
      <c r="G23" s="11" t="s">
        <v>337</v>
      </c>
      <c r="H23" s="25" t="s">
        <v>338</v>
      </c>
      <c r="I23" s="23" t="s">
        <v>339</v>
      </c>
      <c r="J23" s="11" t="s">
        <v>466</v>
      </c>
      <c r="K23" s="11"/>
      <c r="L23" s="11" t="s">
        <v>340</v>
      </c>
      <c r="M23" s="11" t="s">
        <v>341</v>
      </c>
      <c r="N23" s="414" t="s">
        <v>342</v>
      </c>
      <c r="O23" s="24" t="s">
        <v>343</v>
      </c>
      <c r="P23" s="32" t="s">
        <v>659</v>
      </c>
      <c r="Q23" s="32"/>
      <c r="R23" s="11" t="s">
        <v>344</v>
      </c>
      <c r="S23" s="11" t="s">
        <v>346</v>
      </c>
      <c r="T23" s="25" t="s">
        <v>345</v>
      </c>
      <c r="U23" s="417"/>
      <c r="V23" s="39">
        <v>0.2</v>
      </c>
      <c r="W23" s="11"/>
      <c r="X23" s="25"/>
    </row>
    <row r="24" spans="1:24" s="9" customFormat="1" ht="30" customHeight="1">
      <c r="A24" s="10">
        <v>20</v>
      </c>
      <c r="B24" s="21" t="s">
        <v>67</v>
      </c>
      <c r="C24" s="24" t="s">
        <v>334</v>
      </c>
      <c r="D24" s="14" t="s">
        <v>465</v>
      </c>
      <c r="E24" s="14" t="s">
        <v>465</v>
      </c>
      <c r="F24" s="13" t="s">
        <v>336</v>
      </c>
      <c r="G24" s="11" t="s">
        <v>337</v>
      </c>
      <c r="H24" s="25" t="s">
        <v>338</v>
      </c>
      <c r="I24" s="23" t="s">
        <v>339</v>
      </c>
      <c r="J24" s="11" t="s">
        <v>466</v>
      </c>
      <c r="K24" s="11" t="s">
        <v>466</v>
      </c>
      <c r="L24" s="11" t="s">
        <v>340</v>
      </c>
      <c r="M24" s="11" t="s">
        <v>341</v>
      </c>
      <c r="N24" s="414" t="s">
        <v>342</v>
      </c>
      <c r="O24" s="24" t="s">
        <v>343</v>
      </c>
      <c r="P24" s="32" t="s">
        <v>659</v>
      </c>
      <c r="Q24" s="32" t="s">
        <v>659</v>
      </c>
      <c r="R24" s="11" t="s">
        <v>344</v>
      </c>
      <c r="S24" s="11" t="s">
        <v>346</v>
      </c>
      <c r="T24" s="25" t="s">
        <v>345</v>
      </c>
      <c r="U24" s="417" t="s">
        <v>467</v>
      </c>
      <c r="V24" s="39">
        <v>0.2</v>
      </c>
      <c r="W24" s="11"/>
      <c r="X24" s="25" t="s">
        <v>539</v>
      </c>
    </row>
    <row r="25" spans="1:24" s="9" customFormat="1" ht="30" customHeight="1">
      <c r="A25" s="10">
        <v>21</v>
      </c>
      <c r="B25" s="21" t="s">
        <v>69</v>
      </c>
      <c r="C25" s="24" t="s">
        <v>334</v>
      </c>
      <c r="D25" s="14" t="s">
        <v>465</v>
      </c>
      <c r="E25" s="14"/>
      <c r="F25" s="13" t="s">
        <v>336</v>
      </c>
      <c r="G25" s="11" t="s">
        <v>337</v>
      </c>
      <c r="H25" s="25" t="s">
        <v>338</v>
      </c>
      <c r="I25" s="23" t="s">
        <v>339</v>
      </c>
      <c r="J25" s="11" t="s">
        <v>466</v>
      </c>
      <c r="K25" s="11"/>
      <c r="L25" s="11" t="s">
        <v>340</v>
      </c>
      <c r="M25" s="11" t="s">
        <v>341</v>
      </c>
      <c r="N25" s="414" t="s">
        <v>342</v>
      </c>
      <c r="O25" s="24" t="s">
        <v>343</v>
      </c>
      <c r="P25" s="32" t="s">
        <v>659</v>
      </c>
      <c r="Q25" s="32"/>
      <c r="R25" s="11" t="s">
        <v>344</v>
      </c>
      <c r="S25" s="11" t="s">
        <v>346</v>
      </c>
      <c r="T25" s="25" t="s">
        <v>345</v>
      </c>
      <c r="U25" s="417"/>
      <c r="V25" s="39">
        <v>0.2</v>
      </c>
      <c r="W25" s="11"/>
      <c r="X25" s="25"/>
    </row>
    <row r="26" spans="1:24" s="9" customFormat="1" ht="30" customHeight="1">
      <c r="A26" s="10">
        <v>22</v>
      </c>
      <c r="B26" s="21" t="s">
        <v>71</v>
      </c>
      <c r="C26" s="24" t="s">
        <v>334</v>
      </c>
      <c r="D26" s="14" t="s">
        <v>366</v>
      </c>
      <c r="E26" s="14"/>
      <c r="F26" s="13" t="s">
        <v>336</v>
      </c>
      <c r="G26" s="11" t="s">
        <v>337</v>
      </c>
      <c r="H26" s="25" t="s">
        <v>338</v>
      </c>
      <c r="I26" s="23" t="s">
        <v>339</v>
      </c>
      <c r="J26" s="17" t="s">
        <v>367</v>
      </c>
      <c r="K26" s="17"/>
      <c r="L26" s="11" t="s">
        <v>340</v>
      </c>
      <c r="M26" s="11" t="s">
        <v>341</v>
      </c>
      <c r="N26" s="414" t="s">
        <v>342</v>
      </c>
      <c r="O26" s="24" t="s">
        <v>343</v>
      </c>
      <c r="P26" s="32" t="s">
        <v>347</v>
      </c>
      <c r="Q26" s="32" t="s">
        <v>348</v>
      </c>
      <c r="R26" s="11" t="s">
        <v>344</v>
      </c>
      <c r="S26" s="11" t="s">
        <v>346</v>
      </c>
      <c r="T26" s="25" t="s">
        <v>345</v>
      </c>
      <c r="U26" s="417" t="s">
        <v>467</v>
      </c>
      <c r="V26" s="42">
        <v>0.2</v>
      </c>
      <c r="W26" s="11"/>
      <c r="X26" s="27" t="s">
        <v>540</v>
      </c>
    </row>
    <row r="27" spans="1:24" s="9" customFormat="1" ht="30" customHeight="1">
      <c r="A27" s="10">
        <v>23</v>
      </c>
      <c r="B27" s="21" t="s">
        <v>73</v>
      </c>
      <c r="C27" s="24" t="s">
        <v>334</v>
      </c>
      <c r="D27" s="14" t="s">
        <v>366</v>
      </c>
      <c r="E27" s="17"/>
      <c r="F27" s="13" t="s">
        <v>336</v>
      </c>
      <c r="G27" s="11" t="s">
        <v>337</v>
      </c>
      <c r="H27" s="25" t="s">
        <v>338</v>
      </c>
      <c r="I27" s="23" t="s">
        <v>339</v>
      </c>
      <c r="J27" s="17" t="s">
        <v>367</v>
      </c>
      <c r="K27" s="17"/>
      <c r="L27" s="11" t="s">
        <v>340</v>
      </c>
      <c r="M27" s="11" t="s">
        <v>341</v>
      </c>
      <c r="N27" s="414" t="s">
        <v>342</v>
      </c>
      <c r="O27" s="24" t="s">
        <v>343</v>
      </c>
      <c r="P27" s="32" t="s">
        <v>347</v>
      </c>
      <c r="Q27" s="32" t="s">
        <v>349</v>
      </c>
      <c r="R27" s="11" t="s">
        <v>344</v>
      </c>
      <c r="S27" s="11" t="s">
        <v>346</v>
      </c>
      <c r="T27" s="25" t="s">
        <v>345</v>
      </c>
      <c r="U27" s="417" t="s">
        <v>467</v>
      </c>
      <c r="V27" s="42">
        <v>0.2</v>
      </c>
      <c r="W27" s="11"/>
      <c r="X27" s="27" t="s">
        <v>540</v>
      </c>
    </row>
    <row r="28" spans="1:24" s="9" customFormat="1" ht="30" customHeight="1">
      <c r="A28" s="10">
        <v>24</v>
      </c>
      <c r="B28" s="21" t="s">
        <v>75</v>
      </c>
      <c r="C28" s="24" t="s">
        <v>334</v>
      </c>
      <c r="D28" s="14" t="s">
        <v>366</v>
      </c>
      <c r="E28" s="17"/>
      <c r="F28" s="13" t="s">
        <v>336</v>
      </c>
      <c r="G28" s="11" t="s">
        <v>337</v>
      </c>
      <c r="H28" s="25" t="s">
        <v>338</v>
      </c>
      <c r="I28" s="23" t="s">
        <v>339</v>
      </c>
      <c r="J28" s="17" t="s">
        <v>367</v>
      </c>
      <c r="K28" s="17"/>
      <c r="L28" s="11" t="s">
        <v>340</v>
      </c>
      <c r="M28" s="11" t="s">
        <v>341</v>
      </c>
      <c r="N28" s="414" t="s">
        <v>342</v>
      </c>
      <c r="O28" s="24" t="s">
        <v>343</v>
      </c>
      <c r="P28" s="32" t="s">
        <v>347</v>
      </c>
      <c r="Q28" s="32"/>
      <c r="R28" s="11" t="s">
        <v>344</v>
      </c>
      <c r="S28" s="11" t="s">
        <v>346</v>
      </c>
      <c r="T28" s="25" t="s">
        <v>345</v>
      </c>
      <c r="U28" s="417"/>
      <c r="V28" s="42">
        <v>0.2</v>
      </c>
      <c r="W28" s="11"/>
      <c r="X28" s="38"/>
    </row>
    <row r="29" spans="1:24" s="9" customFormat="1" ht="30" customHeight="1">
      <c r="A29" s="10">
        <v>25</v>
      </c>
      <c r="B29" s="21" t="s">
        <v>77</v>
      </c>
      <c r="C29" s="24" t="s">
        <v>334</v>
      </c>
      <c r="D29" s="14" t="s">
        <v>560</v>
      </c>
      <c r="E29" s="14"/>
      <c r="F29" s="13" t="s">
        <v>373</v>
      </c>
      <c r="G29" s="11" t="s">
        <v>337</v>
      </c>
      <c r="H29" s="25" t="s">
        <v>338</v>
      </c>
      <c r="I29" s="23" t="s">
        <v>339</v>
      </c>
      <c r="J29" s="14" t="s">
        <v>561</v>
      </c>
      <c r="K29" s="14"/>
      <c r="L29" s="11" t="s">
        <v>526</v>
      </c>
      <c r="M29" s="11" t="s">
        <v>341</v>
      </c>
      <c r="N29" s="414" t="s">
        <v>342</v>
      </c>
      <c r="O29" s="24" t="s">
        <v>343</v>
      </c>
      <c r="P29" s="32" t="s">
        <v>479</v>
      </c>
      <c r="Q29" s="32"/>
      <c r="R29" s="11" t="s">
        <v>562</v>
      </c>
      <c r="S29" s="11" t="s">
        <v>346</v>
      </c>
      <c r="T29" s="25" t="s">
        <v>345</v>
      </c>
      <c r="U29" s="417"/>
      <c r="V29" s="43">
        <v>0.2</v>
      </c>
      <c r="W29" s="17"/>
      <c r="X29" s="38"/>
    </row>
    <row r="30" spans="1:24" s="9" customFormat="1" ht="30" customHeight="1">
      <c r="A30" s="10">
        <v>26</v>
      </c>
      <c r="B30" s="21" t="s">
        <v>78</v>
      </c>
      <c r="C30" s="24" t="s">
        <v>334</v>
      </c>
      <c r="D30" s="14" t="s">
        <v>560</v>
      </c>
      <c r="E30" s="14"/>
      <c r="F30" s="13" t="s">
        <v>373</v>
      </c>
      <c r="G30" s="11" t="s">
        <v>337</v>
      </c>
      <c r="H30" s="25" t="s">
        <v>338</v>
      </c>
      <c r="I30" s="23" t="s">
        <v>339</v>
      </c>
      <c r="J30" s="14" t="s">
        <v>561</v>
      </c>
      <c r="K30" s="17"/>
      <c r="L30" s="11" t="s">
        <v>526</v>
      </c>
      <c r="M30" s="11" t="s">
        <v>341</v>
      </c>
      <c r="N30" s="414" t="s">
        <v>342</v>
      </c>
      <c r="O30" s="24" t="s">
        <v>343</v>
      </c>
      <c r="P30" s="32" t="s">
        <v>479</v>
      </c>
      <c r="Q30" s="32"/>
      <c r="R30" s="11" t="s">
        <v>562</v>
      </c>
      <c r="S30" s="11" t="s">
        <v>346</v>
      </c>
      <c r="T30" s="25" t="s">
        <v>345</v>
      </c>
      <c r="U30" s="417"/>
      <c r="V30" s="43">
        <v>0.2</v>
      </c>
      <c r="W30" s="17"/>
      <c r="X30" s="27"/>
    </row>
    <row r="31" spans="1:24" s="9" customFormat="1" ht="30" customHeight="1" thickBot="1">
      <c r="A31" s="18">
        <v>27</v>
      </c>
      <c r="B31" s="22" t="s">
        <v>80</v>
      </c>
      <c r="C31" s="299" t="s">
        <v>334</v>
      </c>
      <c r="D31" s="19" t="s">
        <v>563</v>
      </c>
      <c r="E31" s="19"/>
      <c r="F31" s="300" t="s">
        <v>564</v>
      </c>
      <c r="G31" s="301" t="s">
        <v>337</v>
      </c>
      <c r="H31" s="302" t="s">
        <v>338</v>
      </c>
      <c r="I31" s="303" t="s">
        <v>339</v>
      </c>
      <c r="J31" s="19" t="s">
        <v>565</v>
      </c>
      <c r="K31" s="20"/>
      <c r="L31" s="301" t="s">
        <v>566</v>
      </c>
      <c r="M31" s="301" t="s">
        <v>341</v>
      </c>
      <c r="N31" s="415" t="s">
        <v>342</v>
      </c>
      <c r="O31" s="299" t="s">
        <v>343</v>
      </c>
      <c r="P31" s="304" t="s">
        <v>522</v>
      </c>
      <c r="Q31" s="304" t="s">
        <v>347</v>
      </c>
      <c r="R31" s="301" t="s">
        <v>567</v>
      </c>
      <c r="S31" s="301" t="s">
        <v>346</v>
      </c>
      <c r="T31" s="302" t="s">
        <v>345</v>
      </c>
      <c r="U31" s="419" t="s">
        <v>656</v>
      </c>
      <c r="V31" s="44">
        <v>0.2</v>
      </c>
      <c r="W31" s="19"/>
      <c r="X31" s="28" t="s">
        <v>540</v>
      </c>
    </row>
    <row r="34" spans="8:20">
      <c r="H34"/>
      <c r="T34"/>
    </row>
  </sheetData>
  <mergeCells count="11">
    <mergeCell ref="A2:X2"/>
    <mergeCell ref="A1:X1"/>
    <mergeCell ref="U3:U4"/>
    <mergeCell ref="V3:V4"/>
    <mergeCell ref="W3:W4"/>
    <mergeCell ref="X3:X4"/>
    <mergeCell ref="O3:T3"/>
    <mergeCell ref="A3:A4"/>
    <mergeCell ref="B3:B4"/>
    <mergeCell ref="C3:H3"/>
    <mergeCell ref="I3:N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7"/>
  <sheetViews>
    <sheetView workbookViewId="0">
      <pane xSplit="1" ySplit="1" topLeftCell="B2" activePane="bottomRight" state="frozen"/>
      <selection activeCell="B35" sqref="B35"/>
      <selection pane="topRight" activeCell="B35" sqref="B35"/>
      <selection pane="bottomLeft" activeCell="B35" sqref="B35"/>
      <selection pane="bottomRight" activeCell="K20" sqref="K20"/>
    </sheetView>
  </sheetViews>
  <sheetFormatPr defaultRowHeight="12"/>
  <cols>
    <col min="1" max="1" width="9" style="119"/>
    <col min="2" max="2" width="19.625" style="119" customWidth="1"/>
    <col min="3" max="5" width="7.375" style="119" customWidth="1"/>
    <col min="6" max="16384" width="9" style="119"/>
  </cols>
  <sheetData>
    <row r="1" spans="1:15">
      <c r="A1" s="713" t="s">
        <v>645</v>
      </c>
      <c r="B1" s="701" t="s">
        <v>641</v>
      </c>
      <c r="C1" s="701" t="s">
        <v>644</v>
      </c>
      <c r="D1" s="706" t="s">
        <v>647</v>
      </c>
      <c r="E1" s="706" t="s">
        <v>646</v>
      </c>
      <c r="F1" s="695" t="s">
        <v>648</v>
      </c>
      <c r="G1" s="697" t="s">
        <v>2</v>
      </c>
      <c r="H1" s="698"/>
      <c r="I1" s="699"/>
      <c r="J1" s="697" t="s">
        <v>3</v>
      </c>
      <c r="K1" s="698"/>
      <c r="L1" s="699"/>
      <c r="M1" s="700" t="s">
        <v>4</v>
      </c>
      <c r="N1" s="701"/>
      <c r="O1" s="702"/>
    </row>
    <row r="2" spans="1:15" ht="13.5" customHeight="1">
      <c r="A2" s="714"/>
      <c r="B2" s="704"/>
      <c r="C2" s="704"/>
      <c r="D2" s="707"/>
      <c r="E2" s="707"/>
      <c r="F2" s="696"/>
      <c r="G2" s="703" t="s">
        <v>23</v>
      </c>
      <c r="H2" s="704" t="s">
        <v>24</v>
      </c>
      <c r="I2" s="383" t="s">
        <v>81</v>
      </c>
      <c r="J2" s="703" t="s">
        <v>23</v>
      </c>
      <c r="K2" s="704" t="s">
        <v>24</v>
      </c>
      <c r="L2" s="383" t="s">
        <v>81</v>
      </c>
      <c r="M2" s="705" t="s">
        <v>23</v>
      </c>
      <c r="N2" s="704" t="s">
        <v>24</v>
      </c>
      <c r="O2" s="370" t="s">
        <v>81</v>
      </c>
    </row>
    <row r="3" spans="1:15" ht="13.5" customHeight="1">
      <c r="A3" s="714"/>
      <c r="B3" s="704"/>
      <c r="C3" s="704"/>
      <c r="D3" s="707"/>
      <c r="E3" s="707"/>
      <c r="F3" s="696"/>
      <c r="G3" s="703"/>
      <c r="H3" s="704"/>
      <c r="I3" s="383" t="s">
        <v>82</v>
      </c>
      <c r="J3" s="703"/>
      <c r="K3" s="704"/>
      <c r="L3" s="383" t="s">
        <v>82</v>
      </c>
      <c r="M3" s="705"/>
      <c r="N3" s="704"/>
      <c r="O3" s="370" t="s">
        <v>82</v>
      </c>
    </row>
    <row r="4" spans="1:15" ht="16.5" customHeight="1">
      <c r="A4" s="714"/>
      <c r="B4" s="704"/>
      <c r="C4" s="704"/>
      <c r="D4" s="708"/>
      <c r="E4" s="708"/>
      <c r="F4" s="696"/>
      <c r="G4" s="703"/>
      <c r="H4" s="704"/>
      <c r="I4" s="383" t="s">
        <v>83</v>
      </c>
      <c r="J4" s="703"/>
      <c r="K4" s="704"/>
      <c r="L4" s="383" t="s">
        <v>83</v>
      </c>
      <c r="M4" s="705"/>
      <c r="N4" s="704"/>
      <c r="O4" s="370" t="s">
        <v>83</v>
      </c>
    </row>
    <row r="5" spans="1:15">
      <c r="A5" s="711" t="s">
        <v>26</v>
      </c>
      <c r="B5" s="712"/>
      <c r="C5" s="371"/>
      <c r="D5" s="393">
        <f>E5+F5</f>
        <v>1578</v>
      </c>
      <c r="E5" s="393">
        <f>G5+H5+J5+K5+M5+N5</f>
        <v>1315</v>
      </c>
      <c r="F5" s="393">
        <f>I5+L5+O5</f>
        <v>263</v>
      </c>
      <c r="G5" s="384">
        <f t="shared" ref="G5:O5" si="0">G6+G21+G30</f>
        <v>642</v>
      </c>
      <c r="H5" s="371">
        <f t="shared" si="0"/>
        <v>322</v>
      </c>
      <c r="I5" s="385">
        <f t="shared" si="0"/>
        <v>162</v>
      </c>
      <c r="J5" s="384">
        <f t="shared" si="0"/>
        <v>135</v>
      </c>
      <c r="K5" s="371">
        <f t="shared" si="0"/>
        <v>122</v>
      </c>
      <c r="L5" s="385">
        <f t="shared" si="0"/>
        <v>46</v>
      </c>
      <c r="M5" s="379">
        <f t="shared" si="0"/>
        <v>91</v>
      </c>
      <c r="N5" s="371">
        <f t="shared" si="0"/>
        <v>3</v>
      </c>
      <c r="O5" s="372">
        <f t="shared" si="0"/>
        <v>55</v>
      </c>
    </row>
    <row r="6" spans="1:15">
      <c r="A6" s="709" t="s">
        <v>70</v>
      </c>
      <c r="B6" s="373" t="s">
        <v>84</v>
      </c>
      <c r="C6" s="373"/>
      <c r="D6" s="394">
        <f t="shared" ref="D6:D30" si="1">E6+F6</f>
        <v>726</v>
      </c>
      <c r="E6" s="394">
        <f t="shared" ref="E6:E30" si="2">G6+H6+J6+K6+M6+N6</f>
        <v>605</v>
      </c>
      <c r="F6" s="394">
        <f t="shared" ref="F6:F30" si="3">I6+L6+O6</f>
        <v>121</v>
      </c>
      <c r="G6" s="386">
        <f t="shared" ref="G6:O6" si="4">SUM(G7:G20)</f>
        <v>250</v>
      </c>
      <c r="H6" s="373">
        <f t="shared" si="4"/>
        <v>141</v>
      </c>
      <c r="I6" s="387">
        <f t="shared" si="4"/>
        <v>63</v>
      </c>
      <c r="J6" s="386">
        <f t="shared" si="4"/>
        <v>77</v>
      </c>
      <c r="K6" s="373">
        <f t="shared" si="4"/>
        <v>92</v>
      </c>
      <c r="L6" s="387">
        <f t="shared" si="4"/>
        <v>22</v>
      </c>
      <c r="M6" s="380">
        <f t="shared" si="4"/>
        <v>45</v>
      </c>
      <c r="N6" s="373">
        <f t="shared" si="4"/>
        <v>0</v>
      </c>
      <c r="O6" s="374">
        <f t="shared" si="4"/>
        <v>36</v>
      </c>
    </row>
    <row r="7" spans="1:15">
      <c r="A7" s="709"/>
      <c r="B7" s="375" t="s">
        <v>85</v>
      </c>
      <c r="C7" s="375"/>
      <c r="D7" s="395">
        <f t="shared" ref="D7:D20" si="5">E7+F7</f>
        <v>72</v>
      </c>
      <c r="E7" s="395">
        <f t="shared" ref="E7:E20" si="6">G7+H7+J7+K7+M7+N7</f>
        <v>60</v>
      </c>
      <c r="F7" s="395">
        <f t="shared" ref="F7:F20" si="7">I7+L7+O7</f>
        <v>12</v>
      </c>
      <c r="G7" s="388">
        <v>25</v>
      </c>
      <c r="H7" s="375">
        <v>13</v>
      </c>
      <c r="I7" s="389">
        <v>6</v>
      </c>
      <c r="J7" s="388">
        <v>7</v>
      </c>
      <c r="K7" s="375">
        <v>11</v>
      </c>
      <c r="L7" s="389">
        <v>3</v>
      </c>
      <c r="M7" s="381">
        <v>4</v>
      </c>
      <c r="N7" s="375"/>
      <c r="O7" s="376">
        <v>3</v>
      </c>
    </row>
    <row r="8" spans="1:15">
      <c r="A8" s="709"/>
      <c r="B8" s="375" t="s">
        <v>85</v>
      </c>
      <c r="C8" s="375" t="s">
        <v>632</v>
      </c>
      <c r="D8" s="395">
        <f t="shared" si="5"/>
        <v>30</v>
      </c>
      <c r="E8" s="395">
        <f t="shared" si="6"/>
        <v>25</v>
      </c>
      <c r="F8" s="395">
        <f t="shared" si="7"/>
        <v>5</v>
      </c>
      <c r="G8" s="388">
        <v>10</v>
      </c>
      <c r="H8" s="375">
        <v>4</v>
      </c>
      <c r="I8" s="389">
        <v>3</v>
      </c>
      <c r="J8" s="388">
        <v>4</v>
      </c>
      <c r="K8" s="375">
        <v>4</v>
      </c>
      <c r="L8" s="389"/>
      <c r="M8" s="381">
        <v>3</v>
      </c>
      <c r="N8" s="375"/>
      <c r="O8" s="376">
        <v>2</v>
      </c>
    </row>
    <row r="9" spans="1:15">
      <c r="A9" s="709"/>
      <c r="B9" s="375" t="s">
        <v>86</v>
      </c>
      <c r="C9" s="375"/>
      <c r="D9" s="395">
        <f t="shared" si="5"/>
        <v>72</v>
      </c>
      <c r="E9" s="395">
        <f t="shared" si="6"/>
        <v>60</v>
      </c>
      <c r="F9" s="395">
        <f t="shared" si="7"/>
        <v>12</v>
      </c>
      <c r="G9" s="388">
        <v>25</v>
      </c>
      <c r="H9" s="375">
        <v>13</v>
      </c>
      <c r="I9" s="389">
        <v>6</v>
      </c>
      <c r="J9" s="388">
        <v>9</v>
      </c>
      <c r="K9" s="375">
        <v>9</v>
      </c>
      <c r="L9" s="389">
        <v>3</v>
      </c>
      <c r="M9" s="381">
        <v>4</v>
      </c>
      <c r="N9" s="375"/>
      <c r="O9" s="376">
        <v>3</v>
      </c>
    </row>
    <row r="10" spans="1:15">
      <c r="A10" s="709"/>
      <c r="B10" s="375" t="s">
        <v>86</v>
      </c>
      <c r="C10" s="375" t="s">
        <v>632</v>
      </c>
      <c r="D10" s="395">
        <f t="shared" si="5"/>
        <v>30</v>
      </c>
      <c r="E10" s="395">
        <f t="shared" si="6"/>
        <v>25</v>
      </c>
      <c r="F10" s="395">
        <f t="shared" si="7"/>
        <v>5</v>
      </c>
      <c r="G10" s="388">
        <v>10</v>
      </c>
      <c r="H10" s="375">
        <v>4</v>
      </c>
      <c r="I10" s="389">
        <v>3</v>
      </c>
      <c r="J10" s="388">
        <v>5</v>
      </c>
      <c r="K10" s="375">
        <v>3</v>
      </c>
      <c r="L10" s="389"/>
      <c r="M10" s="381">
        <v>3</v>
      </c>
      <c r="N10" s="375"/>
      <c r="O10" s="376">
        <v>2</v>
      </c>
    </row>
    <row r="11" spans="1:15">
      <c r="A11" s="709"/>
      <c r="B11" s="375" t="s">
        <v>90</v>
      </c>
      <c r="C11" s="375"/>
      <c r="D11" s="395">
        <f t="shared" si="5"/>
        <v>72</v>
      </c>
      <c r="E11" s="395">
        <f t="shared" si="6"/>
        <v>60</v>
      </c>
      <c r="F11" s="395">
        <f t="shared" si="7"/>
        <v>12</v>
      </c>
      <c r="G11" s="388">
        <v>25</v>
      </c>
      <c r="H11" s="375">
        <v>17</v>
      </c>
      <c r="I11" s="389">
        <v>7</v>
      </c>
      <c r="J11" s="388">
        <v>7</v>
      </c>
      <c r="K11" s="375">
        <v>7</v>
      </c>
      <c r="L11" s="389">
        <v>3</v>
      </c>
      <c r="M11" s="381">
        <v>4</v>
      </c>
      <c r="N11" s="375"/>
      <c r="O11" s="376">
        <v>2</v>
      </c>
    </row>
    <row r="12" spans="1:15">
      <c r="A12" s="709"/>
      <c r="B12" s="375" t="s">
        <v>363</v>
      </c>
      <c r="C12" s="375"/>
      <c r="D12" s="395">
        <f t="shared" si="5"/>
        <v>72</v>
      </c>
      <c r="E12" s="395">
        <f t="shared" si="6"/>
        <v>60</v>
      </c>
      <c r="F12" s="395">
        <f t="shared" si="7"/>
        <v>12</v>
      </c>
      <c r="G12" s="388">
        <v>25</v>
      </c>
      <c r="H12" s="375">
        <v>15</v>
      </c>
      <c r="I12" s="389">
        <v>6</v>
      </c>
      <c r="J12" s="388">
        <v>7</v>
      </c>
      <c r="K12" s="375">
        <v>9</v>
      </c>
      <c r="L12" s="389">
        <v>3</v>
      </c>
      <c r="M12" s="381">
        <v>4</v>
      </c>
      <c r="N12" s="375"/>
      <c r="O12" s="376">
        <v>3</v>
      </c>
    </row>
    <row r="13" spans="1:15">
      <c r="A13" s="709"/>
      <c r="B13" s="375" t="s">
        <v>91</v>
      </c>
      <c r="C13" s="375"/>
      <c r="D13" s="395">
        <f t="shared" si="5"/>
        <v>36</v>
      </c>
      <c r="E13" s="395">
        <f t="shared" si="6"/>
        <v>30</v>
      </c>
      <c r="F13" s="395">
        <f t="shared" si="7"/>
        <v>6</v>
      </c>
      <c r="G13" s="388">
        <v>12</v>
      </c>
      <c r="H13" s="375">
        <v>7</v>
      </c>
      <c r="I13" s="389">
        <v>3</v>
      </c>
      <c r="J13" s="388">
        <v>4</v>
      </c>
      <c r="K13" s="375">
        <v>5</v>
      </c>
      <c r="L13" s="389"/>
      <c r="M13" s="381">
        <v>2</v>
      </c>
      <c r="N13" s="375"/>
      <c r="O13" s="376">
        <v>3</v>
      </c>
    </row>
    <row r="14" spans="1:15">
      <c r="A14" s="709"/>
      <c r="B14" s="375" t="s">
        <v>92</v>
      </c>
      <c r="C14" s="375"/>
      <c r="D14" s="395">
        <f t="shared" si="5"/>
        <v>36</v>
      </c>
      <c r="E14" s="395">
        <f t="shared" si="6"/>
        <v>30</v>
      </c>
      <c r="F14" s="395">
        <f t="shared" si="7"/>
        <v>6</v>
      </c>
      <c r="G14" s="388">
        <v>14</v>
      </c>
      <c r="H14" s="375">
        <v>10</v>
      </c>
      <c r="I14" s="389">
        <v>4</v>
      </c>
      <c r="J14" s="388">
        <v>2</v>
      </c>
      <c r="K14" s="375">
        <v>2</v>
      </c>
      <c r="L14" s="389">
        <v>1</v>
      </c>
      <c r="M14" s="381">
        <v>2</v>
      </c>
      <c r="N14" s="375"/>
      <c r="O14" s="376">
        <v>1</v>
      </c>
    </row>
    <row r="15" spans="1:15">
      <c r="A15" s="709"/>
      <c r="B15" s="375" t="s">
        <v>93</v>
      </c>
      <c r="C15" s="375"/>
      <c r="D15" s="395">
        <f t="shared" si="5"/>
        <v>72</v>
      </c>
      <c r="E15" s="395">
        <f t="shared" si="6"/>
        <v>60</v>
      </c>
      <c r="F15" s="395">
        <f t="shared" si="7"/>
        <v>12</v>
      </c>
      <c r="G15" s="388">
        <v>25</v>
      </c>
      <c r="H15" s="375">
        <v>13</v>
      </c>
      <c r="I15" s="389">
        <v>6</v>
      </c>
      <c r="J15" s="388">
        <v>7</v>
      </c>
      <c r="K15" s="375">
        <v>11</v>
      </c>
      <c r="L15" s="389">
        <v>3</v>
      </c>
      <c r="M15" s="381">
        <v>4</v>
      </c>
      <c r="N15" s="375"/>
      <c r="O15" s="376">
        <v>3</v>
      </c>
    </row>
    <row r="16" spans="1:15">
      <c r="A16" s="709"/>
      <c r="B16" s="375" t="s">
        <v>642</v>
      </c>
      <c r="C16" s="375"/>
      <c r="D16" s="395">
        <f t="shared" si="5"/>
        <v>36</v>
      </c>
      <c r="E16" s="395">
        <f t="shared" si="6"/>
        <v>30</v>
      </c>
      <c r="F16" s="395">
        <f t="shared" si="7"/>
        <v>6</v>
      </c>
      <c r="G16" s="388">
        <v>12</v>
      </c>
      <c r="H16" s="375">
        <v>7</v>
      </c>
      <c r="I16" s="389">
        <v>3</v>
      </c>
      <c r="J16" s="388">
        <v>4</v>
      </c>
      <c r="K16" s="375">
        <v>5</v>
      </c>
      <c r="L16" s="389"/>
      <c r="M16" s="381">
        <v>2</v>
      </c>
      <c r="N16" s="375"/>
      <c r="O16" s="376">
        <v>3</v>
      </c>
    </row>
    <row r="17" spans="1:15">
      <c r="A17" s="709"/>
      <c r="B17" s="375" t="s">
        <v>88</v>
      </c>
      <c r="C17" s="375"/>
      <c r="D17" s="395">
        <f t="shared" si="5"/>
        <v>36</v>
      </c>
      <c r="E17" s="395">
        <f t="shared" si="6"/>
        <v>30</v>
      </c>
      <c r="F17" s="395">
        <f t="shared" si="7"/>
        <v>6</v>
      </c>
      <c r="G17" s="388">
        <v>12</v>
      </c>
      <c r="H17" s="375">
        <v>7</v>
      </c>
      <c r="I17" s="389">
        <v>3</v>
      </c>
      <c r="J17" s="388">
        <v>4</v>
      </c>
      <c r="K17" s="375">
        <v>5</v>
      </c>
      <c r="L17" s="389"/>
      <c r="M17" s="381">
        <v>2</v>
      </c>
      <c r="N17" s="375"/>
      <c r="O17" s="376">
        <v>3</v>
      </c>
    </row>
    <row r="18" spans="1:15">
      <c r="A18" s="709"/>
      <c r="B18" s="375" t="s">
        <v>89</v>
      </c>
      <c r="C18" s="375"/>
      <c r="D18" s="395">
        <f t="shared" si="5"/>
        <v>72</v>
      </c>
      <c r="E18" s="395">
        <f t="shared" si="6"/>
        <v>60</v>
      </c>
      <c r="F18" s="395">
        <f t="shared" si="7"/>
        <v>12</v>
      </c>
      <c r="G18" s="388">
        <v>25</v>
      </c>
      <c r="H18" s="375">
        <v>16</v>
      </c>
      <c r="I18" s="389">
        <v>6</v>
      </c>
      <c r="J18" s="388">
        <v>7</v>
      </c>
      <c r="K18" s="375">
        <v>8</v>
      </c>
      <c r="L18" s="389">
        <v>3</v>
      </c>
      <c r="M18" s="381">
        <v>4</v>
      </c>
      <c r="N18" s="375"/>
      <c r="O18" s="376">
        <v>3</v>
      </c>
    </row>
    <row r="19" spans="1:15">
      <c r="A19" s="709"/>
      <c r="B19" s="375" t="s">
        <v>643</v>
      </c>
      <c r="C19" s="375"/>
      <c r="D19" s="395">
        <f t="shared" si="5"/>
        <v>60</v>
      </c>
      <c r="E19" s="395">
        <f t="shared" si="6"/>
        <v>50</v>
      </c>
      <c r="F19" s="395">
        <f t="shared" si="7"/>
        <v>10</v>
      </c>
      <c r="G19" s="388">
        <v>20</v>
      </c>
      <c r="H19" s="375">
        <v>11</v>
      </c>
      <c r="I19" s="389">
        <v>4</v>
      </c>
      <c r="J19" s="388">
        <v>6</v>
      </c>
      <c r="K19" s="375">
        <v>9</v>
      </c>
      <c r="L19" s="389">
        <v>3</v>
      </c>
      <c r="M19" s="381">
        <v>4</v>
      </c>
      <c r="N19" s="375"/>
      <c r="O19" s="376">
        <v>3</v>
      </c>
    </row>
    <row r="20" spans="1:15">
      <c r="A20" s="709"/>
      <c r="B20" s="375" t="s">
        <v>643</v>
      </c>
      <c r="C20" s="375" t="s">
        <v>640</v>
      </c>
      <c r="D20" s="395">
        <f t="shared" si="5"/>
        <v>30</v>
      </c>
      <c r="E20" s="395">
        <f t="shared" si="6"/>
        <v>25</v>
      </c>
      <c r="F20" s="395">
        <f t="shared" si="7"/>
        <v>5</v>
      </c>
      <c r="G20" s="388">
        <v>10</v>
      </c>
      <c r="H20" s="375">
        <v>4</v>
      </c>
      <c r="I20" s="389">
        <v>3</v>
      </c>
      <c r="J20" s="412">
        <v>4</v>
      </c>
      <c r="K20" s="375">
        <v>4</v>
      </c>
      <c r="L20" s="389"/>
      <c r="M20" s="381">
        <v>3</v>
      </c>
      <c r="N20" s="375"/>
      <c r="O20" s="376">
        <v>2</v>
      </c>
    </row>
    <row r="21" spans="1:15">
      <c r="A21" s="709" t="s">
        <v>72</v>
      </c>
      <c r="B21" s="373" t="s">
        <v>84</v>
      </c>
      <c r="C21" s="373"/>
      <c r="D21" s="394">
        <f t="shared" si="1"/>
        <v>462</v>
      </c>
      <c r="E21" s="394">
        <f t="shared" si="2"/>
        <v>385</v>
      </c>
      <c r="F21" s="394">
        <f t="shared" si="3"/>
        <v>77</v>
      </c>
      <c r="G21" s="386">
        <f t="shared" ref="G21:O21" si="8">SUM(G22:G29)</f>
        <v>210</v>
      </c>
      <c r="H21" s="373">
        <f t="shared" si="8"/>
        <v>89</v>
      </c>
      <c r="I21" s="387">
        <f t="shared" si="8"/>
        <v>48</v>
      </c>
      <c r="J21" s="386">
        <f t="shared" si="8"/>
        <v>34</v>
      </c>
      <c r="K21" s="373">
        <f t="shared" si="8"/>
        <v>24</v>
      </c>
      <c r="L21" s="387">
        <f t="shared" si="8"/>
        <v>17</v>
      </c>
      <c r="M21" s="380">
        <f t="shared" si="8"/>
        <v>25</v>
      </c>
      <c r="N21" s="373">
        <f t="shared" si="8"/>
        <v>3</v>
      </c>
      <c r="O21" s="374">
        <f t="shared" si="8"/>
        <v>12</v>
      </c>
    </row>
    <row r="22" spans="1:15">
      <c r="A22" s="709"/>
      <c r="B22" s="375" t="s">
        <v>262</v>
      </c>
      <c r="C22" s="375"/>
      <c r="D22" s="395">
        <f t="shared" ref="D22:D29" si="9">E22+F22</f>
        <v>36</v>
      </c>
      <c r="E22" s="395">
        <f t="shared" ref="E22:E29" si="10">G22+H22+J22+K22+M22+N22</f>
        <v>30</v>
      </c>
      <c r="F22" s="395">
        <f t="shared" ref="F22:F29" si="11">I22+L22+O22</f>
        <v>6</v>
      </c>
      <c r="G22" s="388">
        <v>18</v>
      </c>
      <c r="H22" s="375">
        <v>8</v>
      </c>
      <c r="I22" s="389">
        <v>4</v>
      </c>
      <c r="J22" s="388">
        <v>2</v>
      </c>
      <c r="K22" s="375">
        <v>1</v>
      </c>
      <c r="L22" s="389">
        <v>1</v>
      </c>
      <c r="M22" s="381">
        <v>1</v>
      </c>
      <c r="N22" s="375"/>
      <c r="O22" s="376">
        <v>1</v>
      </c>
    </row>
    <row r="23" spans="1:15">
      <c r="A23" s="709"/>
      <c r="B23" s="375" t="s">
        <v>87</v>
      </c>
      <c r="C23" s="375"/>
      <c r="D23" s="395">
        <f t="shared" si="9"/>
        <v>36</v>
      </c>
      <c r="E23" s="395">
        <f t="shared" si="10"/>
        <v>30</v>
      </c>
      <c r="F23" s="395">
        <f t="shared" si="11"/>
        <v>6</v>
      </c>
      <c r="G23" s="388">
        <v>18</v>
      </c>
      <c r="H23" s="375">
        <v>7</v>
      </c>
      <c r="I23" s="389">
        <v>4</v>
      </c>
      <c r="J23" s="388">
        <v>2</v>
      </c>
      <c r="K23" s="375">
        <v>2</v>
      </c>
      <c r="L23" s="389">
        <v>1</v>
      </c>
      <c r="M23" s="381">
        <v>1</v>
      </c>
      <c r="N23" s="375"/>
      <c r="O23" s="376">
        <v>1</v>
      </c>
    </row>
    <row r="24" spans="1:15">
      <c r="A24" s="709"/>
      <c r="B24" s="375" t="s">
        <v>85</v>
      </c>
      <c r="C24" s="375"/>
      <c r="D24" s="395">
        <f t="shared" si="9"/>
        <v>72</v>
      </c>
      <c r="E24" s="395">
        <f t="shared" si="10"/>
        <v>60</v>
      </c>
      <c r="F24" s="395">
        <f t="shared" si="11"/>
        <v>12</v>
      </c>
      <c r="G24" s="388">
        <v>32</v>
      </c>
      <c r="H24" s="375">
        <v>14</v>
      </c>
      <c r="I24" s="389">
        <v>7</v>
      </c>
      <c r="J24" s="388">
        <v>7</v>
      </c>
      <c r="K24" s="375">
        <v>4</v>
      </c>
      <c r="L24" s="389">
        <v>3</v>
      </c>
      <c r="M24" s="381">
        <v>3</v>
      </c>
      <c r="N24" s="375"/>
      <c r="O24" s="376">
        <v>2</v>
      </c>
    </row>
    <row r="25" spans="1:15">
      <c r="A25" s="709"/>
      <c r="B25" s="375" t="s">
        <v>86</v>
      </c>
      <c r="C25" s="375"/>
      <c r="D25" s="395">
        <f t="shared" si="9"/>
        <v>72</v>
      </c>
      <c r="E25" s="395">
        <f t="shared" si="10"/>
        <v>60</v>
      </c>
      <c r="F25" s="395">
        <f t="shared" si="11"/>
        <v>12</v>
      </c>
      <c r="G25" s="388">
        <v>34</v>
      </c>
      <c r="H25" s="375">
        <v>14</v>
      </c>
      <c r="I25" s="389">
        <v>8</v>
      </c>
      <c r="J25" s="388">
        <v>5</v>
      </c>
      <c r="K25" s="375">
        <v>4</v>
      </c>
      <c r="L25" s="389">
        <v>2</v>
      </c>
      <c r="M25" s="381">
        <v>3</v>
      </c>
      <c r="N25" s="375"/>
      <c r="O25" s="376">
        <v>2</v>
      </c>
    </row>
    <row r="26" spans="1:15">
      <c r="A26" s="709"/>
      <c r="B26" s="375" t="s">
        <v>92</v>
      </c>
      <c r="C26" s="375"/>
      <c r="D26" s="395">
        <f t="shared" si="9"/>
        <v>72</v>
      </c>
      <c r="E26" s="395">
        <f t="shared" si="10"/>
        <v>60</v>
      </c>
      <c r="F26" s="395">
        <f t="shared" si="11"/>
        <v>12</v>
      </c>
      <c r="G26" s="388">
        <v>37</v>
      </c>
      <c r="H26" s="375">
        <v>15</v>
      </c>
      <c r="I26" s="389">
        <v>9</v>
      </c>
      <c r="J26" s="388">
        <v>3</v>
      </c>
      <c r="K26" s="375">
        <v>3</v>
      </c>
      <c r="L26" s="389">
        <v>2</v>
      </c>
      <c r="M26" s="381">
        <v>2</v>
      </c>
      <c r="N26" s="375"/>
      <c r="O26" s="376">
        <v>1</v>
      </c>
    </row>
    <row r="27" spans="1:15">
      <c r="A27" s="709"/>
      <c r="B27" s="375" t="s">
        <v>89</v>
      </c>
      <c r="C27" s="375"/>
      <c r="D27" s="395">
        <f t="shared" si="9"/>
        <v>72</v>
      </c>
      <c r="E27" s="395">
        <f t="shared" si="10"/>
        <v>60</v>
      </c>
      <c r="F27" s="395">
        <f t="shared" si="11"/>
        <v>12</v>
      </c>
      <c r="G27" s="388">
        <v>34</v>
      </c>
      <c r="H27" s="375">
        <v>14</v>
      </c>
      <c r="I27" s="389">
        <v>7</v>
      </c>
      <c r="J27" s="388">
        <v>4</v>
      </c>
      <c r="K27" s="375">
        <v>4</v>
      </c>
      <c r="L27" s="389">
        <v>3</v>
      </c>
      <c r="M27" s="381">
        <v>4</v>
      </c>
      <c r="N27" s="375"/>
      <c r="O27" s="376">
        <v>2</v>
      </c>
    </row>
    <row r="28" spans="1:15">
      <c r="A28" s="709"/>
      <c r="B28" s="375" t="s">
        <v>34</v>
      </c>
      <c r="C28" s="375"/>
      <c r="D28" s="395">
        <f t="shared" si="9"/>
        <v>72</v>
      </c>
      <c r="E28" s="395">
        <f t="shared" si="10"/>
        <v>60</v>
      </c>
      <c r="F28" s="395">
        <f t="shared" si="11"/>
        <v>12</v>
      </c>
      <c r="G28" s="388">
        <v>31</v>
      </c>
      <c r="H28" s="375">
        <v>14</v>
      </c>
      <c r="I28" s="389">
        <v>7</v>
      </c>
      <c r="J28" s="388">
        <v>6</v>
      </c>
      <c r="K28" s="375">
        <v>4</v>
      </c>
      <c r="L28" s="389">
        <v>3</v>
      </c>
      <c r="M28" s="381">
        <v>5</v>
      </c>
      <c r="N28" s="375"/>
      <c r="O28" s="376">
        <v>2</v>
      </c>
    </row>
    <row r="29" spans="1:15">
      <c r="A29" s="709"/>
      <c r="B29" s="375" t="s">
        <v>34</v>
      </c>
      <c r="C29" s="375" t="s">
        <v>640</v>
      </c>
      <c r="D29" s="395">
        <f t="shared" si="9"/>
        <v>30</v>
      </c>
      <c r="E29" s="395">
        <f t="shared" si="10"/>
        <v>25</v>
      </c>
      <c r="F29" s="395">
        <f t="shared" si="11"/>
        <v>5</v>
      </c>
      <c r="G29" s="388">
        <v>6</v>
      </c>
      <c r="H29" s="375">
        <v>3</v>
      </c>
      <c r="I29" s="389">
        <v>2</v>
      </c>
      <c r="J29" s="388">
        <v>5</v>
      </c>
      <c r="K29" s="375">
        <v>2</v>
      </c>
      <c r="L29" s="389">
        <v>2</v>
      </c>
      <c r="M29" s="381">
        <v>6</v>
      </c>
      <c r="N29" s="375">
        <v>3</v>
      </c>
      <c r="O29" s="376">
        <v>1</v>
      </c>
    </row>
    <row r="30" spans="1:15">
      <c r="A30" s="709" t="s">
        <v>74</v>
      </c>
      <c r="B30" s="373" t="s">
        <v>84</v>
      </c>
      <c r="C30" s="373"/>
      <c r="D30" s="394">
        <f t="shared" si="1"/>
        <v>390</v>
      </c>
      <c r="E30" s="394">
        <f t="shared" si="2"/>
        <v>325</v>
      </c>
      <c r="F30" s="394">
        <f t="shared" si="3"/>
        <v>65</v>
      </c>
      <c r="G30" s="386">
        <f t="shared" ref="G30:O30" si="12">SUM(G31:G37)</f>
        <v>182</v>
      </c>
      <c r="H30" s="373">
        <f t="shared" si="12"/>
        <v>92</v>
      </c>
      <c r="I30" s="387">
        <f t="shared" si="12"/>
        <v>51</v>
      </c>
      <c r="J30" s="386">
        <f t="shared" si="12"/>
        <v>24</v>
      </c>
      <c r="K30" s="373">
        <f t="shared" si="12"/>
        <v>6</v>
      </c>
      <c r="L30" s="387">
        <f t="shared" si="12"/>
        <v>7</v>
      </c>
      <c r="M30" s="380">
        <f t="shared" si="12"/>
        <v>21</v>
      </c>
      <c r="N30" s="373">
        <f t="shared" si="12"/>
        <v>0</v>
      </c>
      <c r="O30" s="374">
        <f t="shared" si="12"/>
        <v>7</v>
      </c>
    </row>
    <row r="31" spans="1:15">
      <c r="A31" s="709"/>
      <c r="B31" s="375" t="s">
        <v>90</v>
      </c>
      <c r="C31" s="375"/>
      <c r="D31" s="395">
        <f t="shared" ref="D31:D37" si="13">E31+F31</f>
        <v>72</v>
      </c>
      <c r="E31" s="395">
        <f t="shared" ref="E31:E37" si="14">G31+H31+J31+K31+M31+N31</f>
        <v>60</v>
      </c>
      <c r="F31" s="395">
        <f t="shared" ref="F31:F37" si="15">I31+L31+O31</f>
        <v>12</v>
      </c>
      <c r="G31" s="388">
        <v>34</v>
      </c>
      <c r="H31" s="375">
        <v>18</v>
      </c>
      <c r="I31" s="389">
        <v>10</v>
      </c>
      <c r="J31" s="388">
        <v>4</v>
      </c>
      <c r="K31" s="375"/>
      <c r="L31" s="389">
        <v>1</v>
      </c>
      <c r="M31" s="381">
        <v>4</v>
      </c>
      <c r="N31" s="375"/>
      <c r="O31" s="376">
        <v>1</v>
      </c>
    </row>
    <row r="32" spans="1:15">
      <c r="A32" s="709"/>
      <c r="B32" s="375" t="s">
        <v>649</v>
      </c>
      <c r="C32" s="375"/>
      <c r="D32" s="395">
        <f t="shared" si="13"/>
        <v>36</v>
      </c>
      <c r="E32" s="395">
        <f t="shared" si="14"/>
        <v>30</v>
      </c>
      <c r="F32" s="396">
        <f t="shared" si="15"/>
        <v>6</v>
      </c>
      <c r="G32" s="388">
        <v>15</v>
      </c>
      <c r="H32" s="375">
        <v>9</v>
      </c>
      <c r="I32" s="389">
        <v>4</v>
      </c>
      <c r="J32" s="388">
        <v>4</v>
      </c>
      <c r="K32" s="375"/>
      <c r="L32" s="389">
        <v>1</v>
      </c>
      <c r="M32" s="381">
        <v>2</v>
      </c>
      <c r="N32" s="375"/>
      <c r="O32" s="376">
        <v>1</v>
      </c>
    </row>
    <row r="33" spans="1:15">
      <c r="A33" s="709"/>
      <c r="B33" s="375" t="s">
        <v>88</v>
      </c>
      <c r="C33" s="375"/>
      <c r="D33" s="395">
        <f t="shared" si="13"/>
        <v>36</v>
      </c>
      <c r="E33" s="395">
        <f t="shared" si="14"/>
        <v>30</v>
      </c>
      <c r="F33" s="395">
        <f t="shared" si="15"/>
        <v>6</v>
      </c>
      <c r="G33" s="388">
        <v>17</v>
      </c>
      <c r="H33" s="375">
        <v>9</v>
      </c>
      <c r="I33" s="389">
        <v>4</v>
      </c>
      <c r="J33" s="388">
        <v>2</v>
      </c>
      <c r="K33" s="375"/>
      <c r="L33" s="389">
        <v>1</v>
      </c>
      <c r="M33" s="381">
        <v>2</v>
      </c>
      <c r="N33" s="375"/>
      <c r="O33" s="376">
        <v>1</v>
      </c>
    </row>
    <row r="34" spans="1:15">
      <c r="A34" s="709"/>
      <c r="B34" s="375" t="s">
        <v>94</v>
      </c>
      <c r="C34" s="375"/>
      <c r="D34" s="395">
        <f t="shared" si="13"/>
        <v>72</v>
      </c>
      <c r="E34" s="395">
        <f t="shared" si="14"/>
        <v>60</v>
      </c>
      <c r="F34" s="395">
        <f t="shared" si="15"/>
        <v>12</v>
      </c>
      <c r="G34" s="388">
        <v>34</v>
      </c>
      <c r="H34" s="375">
        <v>18</v>
      </c>
      <c r="I34" s="389">
        <v>10</v>
      </c>
      <c r="J34" s="388">
        <v>4</v>
      </c>
      <c r="K34" s="375"/>
      <c r="L34" s="389">
        <v>1</v>
      </c>
      <c r="M34" s="381">
        <v>4</v>
      </c>
      <c r="N34" s="375"/>
      <c r="O34" s="376">
        <v>1</v>
      </c>
    </row>
    <row r="35" spans="1:15">
      <c r="A35" s="709"/>
      <c r="B35" s="375" t="s">
        <v>34</v>
      </c>
      <c r="C35" s="375"/>
      <c r="D35" s="395">
        <f t="shared" si="13"/>
        <v>72</v>
      </c>
      <c r="E35" s="395">
        <f t="shared" si="14"/>
        <v>60</v>
      </c>
      <c r="F35" s="395">
        <f t="shared" si="15"/>
        <v>12</v>
      </c>
      <c r="G35" s="388">
        <v>34</v>
      </c>
      <c r="H35" s="375">
        <v>14</v>
      </c>
      <c r="I35" s="389">
        <v>10</v>
      </c>
      <c r="J35" s="388">
        <v>4</v>
      </c>
      <c r="K35" s="375">
        <v>4</v>
      </c>
      <c r="L35" s="389">
        <v>1</v>
      </c>
      <c r="M35" s="381">
        <v>4</v>
      </c>
      <c r="N35" s="375"/>
      <c r="O35" s="376">
        <v>1</v>
      </c>
    </row>
    <row r="36" spans="1:15">
      <c r="A36" s="709"/>
      <c r="B36" s="375" t="s">
        <v>34</v>
      </c>
      <c r="C36" s="375" t="s">
        <v>640</v>
      </c>
      <c r="D36" s="395">
        <f t="shared" si="13"/>
        <v>30</v>
      </c>
      <c r="E36" s="395">
        <f t="shared" si="14"/>
        <v>25</v>
      </c>
      <c r="F36" s="395">
        <f t="shared" si="15"/>
        <v>5</v>
      </c>
      <c r="G36" s="388">
        <v>14</v>
      </c>
      <c r="H36" s="375">
        <v>6</v>
      </c>
      <c r="I36" s="389">
        <v>3</v>
      </c>
      <c r="J36" s="388">
        <v>2</v>
      </c>
      <c r="K36" s="375">
        <v>2</v>
      </c>
      <c r="L36" s="389">
        <v>1</v>
      </c>
      <c r="M36" s="381">
        <v>1</v>
      </c>
      <c r="N36" s="375"/>
      <c r="O36" s="376">
        <v>1</v>
      </c>
    </row>
    <row r="37" spans="1:15" ht="12.75" thickBot="1">
      <c r="A37" s="710"/>
      <c r="B37" s="377" t="s">
        <v>30</v>
      </c>
      <c r="C37" s="377"/>
      <c r="D37" s="397">
        <f t="shared" si="13"/>
        <v>72</v>
      </c>
      <c r="E37" s="397">
        <f t="shared" si="14"/>
        <v>60</v>
      </c>
      <c r="F37" s="397">
        <f t="shared" si="15"/>
        <v>12</v>
      </c>
      <c r="G37" s="390">
        <v>34</v>
      </c>
      <c r="H37" s="391">
        <v>18</v>
      </c>
      <c r="I37" s="392">
        <v>10</v>
      </c>
      <c r="J37" s="390">
        <v>4</v>
      </c>
      <c r="K37" s="391"/>
      <c r="L37" s="392">
        <v>1</v>
      </c>
      <c r="M37" s="382">
        <v>4</v>
      </c>
      <c r="N37" s="377"/>
      <c r="O37" s="378">
        <v>1</v>
      </c>
    </row>
  </sheetData>
  <sortState ref="B31:O37">
    <sortCondition ref="B31:B37"/>
  </sortState>
  <mergeCells count="19">
    <mergeCell ref="E1:E4"/>
    <mergeCell ref="D1:D4"/>
    <mergeCell ref="A21:A29"/>
    <mergeCell ref="A30:A37"/>
    <mergeCell ref="A5:B5"/>
    <mergeCell ref="A6:A20"/>
    <mergeCell ref="B1:B4"/>
    <mergeCell ref="C1:C4"/>
    <mergeCell ref="A1:A4"/>
    <mergeCell ref="F1:F4"/>
    <mergeCell ref="G1:I1"/>
    <mergeCell ref="J1:L1"/>
    <mergeCell ref="M1:O1"/>
    <mergeCell ref="G2:G4"/>
    <mergeCell ref="H2:H4"/>
    <mergeCell ref="J2:J4"/>
    <mergeCell ref="K2:K4"/>
    <mergeCell ref="M2:M4"/>
    <mergeCell ref="N2:N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6"/>
  <sheetViews>
    <sheetView workbookViewId="0">
      <selection activeCell="G30" sqref="G30"/>
    </sheetView>
  </sheetViews>
  <sheetFormatPr defaultRowHeight="16.5"/>
  <cols>
    <col min="2" max="2" width="18" customWidth="1"/>
  </cols>
  <sheetData>
    <row r="1" spans="1:15" ht="17.25" thickTop="1">
      <c r="A1" s="730" t="s">
        <v>14</v>
      </c>
      <c r="B1" s="733" t="s">
        <v>15</v>
      </c>
      <c r="C1" s="736" t="s">
        <v>16</v>
      </c>
      <c r="D1" s="737"/>
      <c r="E1" s="738"/>
      <c r="F1" s="715" t="s">
        <v>17</v>
      </c>
      <c r="G1" s="716"/>
      <c r="H1" s="716"/>
      <c r="I1" s="716"/>
      <c r="J1" s="716"/>
      <c r="K1" s="716"/>
      <c r="L1" s="716"/>
      <c r="M1" s="716"/>
      <c r="N1" s="716"/>
      <c r="O1" s="717"/>
    </row>
    <row r="2" spans="1:15">
      <c r="A2" s="731"/>
      <c r="B2" s="734"/>
      <c r="C2" s="739"/>
      <c r="D2" s="740"/>
      <c r="E2" s="741"/>
      <c r="F2" s="235" t="s">
        <v>18</v>
      </c>
      <c r="G2" s="718" t="s">
        <v>2</v>
      </c>
      <c r="H2" s="719"/>
      <c r="I2" s="720"/>
      <c r="J2" s="718" t="s">
        <v>3</v>
      </c>
      <c r="K2" s="719"/>
      <c r="L2" s="720"/>
      <c r="M2" s="718" t="s">
        <v>4</v>
      </c>
      <c r="N2" s="719"/>
      <c r="O2" s="721"/>
    </row>
    <row r="3" spans="1:15" ht="17.25" thickBot="1">
      <c r="A3" s="732"/>
      <c r="B3" s="735"/>
      <c r="C3" s="237" t="s">
        <v>20</v>
      </c>
      <c r="D3" s="238" t="s">
        <v>21</v>
      </c>
      <c r="E3" s="238" t="s">
        <v>22</v>
      </c>
      <c r="F3" s="236" t="s">
        <v>19</v>
      </c>
      <c r="G3" s="237" t="s">
        <v>23</v>
      </c>
      <c r="H3" s="237" t="s">
        <v>24</v>
      </c>
      <c r="I3" s="237" t="s">
        <v>22</v>
      </c>
      <c r="J3" s="237" t="s">
        <v>23</v>
      </c>
      <c r="K3" s="237" t="s">
        <v>24</v>
      </c>
      <c r="L3" s="237" t="s">
        <v>22</v>
      </c>
      <c r="M3" s="237" t="s">
        <v>23</v>
      </c>
      <c r="N3" s="237" t="s">
        <v>24</v>
      </c>
      <c r="O3" s="239" t="s">
        <v>22</v>
      </c>
    </row>
    <row r="4" spans="1:15" ht="17.25" thickTop="1">
      <c r="A4" s="742" t="s">
        <v>26</v>
      </c>
      <c r="B4" s="743"/>
      <c r="C4" s="722">
        <v>714</v>
      </c>
      <c r="D4" s="722">
        <v>595</v>
      </c>
      <c r="E4" s="722">
        <v>119</v>
      </c>
      <c r="F4" s="722">
        <v>714</v>
      </c>
      <c r="G4" s="240">
        <v>260</v>
      </c>
      <c r="H4" s="240">
        <v>124</v>
      </c>
      <c r="I4" s="722">
        <v>59</v>
      </c>
      <c r="J4" s="240">
        <v>76</v>
      </c>
      <c r="K4" s="240">
        <v>42</v>
      </c>
      <c r="L4" s="722">
        <v>34</v>
      </c>
      <c r="M4" s="240">
        <v>76</v>
      </c>
      <c r="N4" s="722">
        <v>17</v>
      </c>
      <c r="O4" s="724">
        <v>26</v>
      </c>
    </row>
    <row r="5" spans="1:15">
      <c r="A5" s="744"/>
      <c r="B5" s="745"/>
      <c r="C5" s="723"/>
      <c r="D5" s="723"/>
      <c r="E5" s="723"/>
      <c r="F5" s="723"/>
      <c r="G5" s="258" t="s">
        <v>555</v>
      </c>
      <c r="H5" s="258" t="s">
        <v>556</v>
      </c>
      <c r="I5" s="723"/>
      <c r="J5" s="258" t="s">
        <v>557</v>
      </c>
      <c r="K5" s="258" t="s">
        <v>558</v>
      </c>
      <c r="L5" s="723"/>
      <c r="M5" s="258" t="s">
        <v>559</v>
      </c>
      <c r="N5" s="723"/>
      <c r="O5" s="725"/>
    </row>
    <row r="6" spans="1:15">
      <c r="A6" s="726" t="s">
        <v>76</v>
      </c>
      <c r="B6" s="241" t="s">
        <v>29</v>
      </c>
      <c r="C6" s="242">
        <v>216</v>
      </c>
      <c r="D6" s="242">
        <v>180</v>
      </c>
      <c r="E6" s="242">
        <v>36</v>
      </c>
      <c r="F6" s="242">
        <v>216</v>
      </c>
      <c r="G6" s="242" t="s">
        <v>110</v>
      </c>
      <c r="H6" s="242" t="s">
        <v>111</v>
      </c>
      <c r="I6" s="242">
        <v>12</v>
      </c>
      <c r="J6" s="242" t="s">
        <v>112</v>
      </c>
      <c r="K6" s="242" t="s">
        <v>113</v>
      </c>
      <c r="L6" s="242">
        <v>12</v>
      </c>
      <c r="M6" s="242" t="s">
        <v>112</v>
      </c>
      <c r="N6" s="242">
        <v>12</v>
      </c>
      <c r="O6" s="243">
        <v>12</v>
      </c>
    </row>
    <row r="7" spans="1:15">
      <c r="A7" s="727"/>
      <c r="B7" s="244" t="s">
        <v>655</v>
      </c>
      <c r="C7" s="245">
        <v>36</v>
      </c>
      <c r="D7" s="245">
        <v>30</v>
      </c>
      <c r="E7" s="245">
        <v>6</v>
      </c>
      <c r="F7" s="245">
        <v>36</v>
      </c>
      <c r="G7" s="245" t="s">
        <v>114</v>
      </c>
      <c r="H7" s="245" t="s">
        <v>115</v>
      </c>
      <c r="I7" s="245">
        <v>2</v>
      </c>
      <c r="J7" s="245" t="s">
        <v>116</v>
      </c>
      <c r="K7" s="245" t="s">
        <v>117</v>
      </c>
      <c r="L7" s="245">
        <v>2</v>
      </c>
      <c r="M7" s="245" t="s">
        <v>116</v>
      </c>
      <c r="N7" s="245">
        <v>2</v>
      </c>
      <c r="O7" s="246">
        <v>2</v>
      </c>
    </row>
    <row r="8" spans="1:15">
      <c r="A8" s="727"/>
      <c r="B8" s="244" t="s">
        <v>651</v>
      </c>
      <c r="C8" s="245">
        <v>36</v>
      </c>
      <c r="D8" s="245">
        <v>30</v>
      </c>
      <c r="E8" s="245">
        <v>6</v>
      </c>
      <c r="F8" s="245">
        <v>36</v>
      </c>
      <c r="G8" s="245" t="s">
        <v>114</v>
      </c>
      <c r="H8" s="245" t="s">
        <v>115</v>
      </c>
      <c r="I8" s="245">
        <v>2</v>
      </c>
      <c r="J8" s="245" t="s">
        <v>116</v>
      </c>
      <c r="K8" s="245" t="s">
        <v>117</v>
      </c>
      <c r="L8" s="245">
        <v>2</v>
      </c>
      <c r="M8" s="245" t="s">
        <v>116</v>
      </c>
      <c r="N8" s="245">
        <v>2</v>
      </c>
      <c r="O8" s="246">
        <v>2</v>
      </c>
    </row>
    <row r="9" spans="1:15">
      <c r="A9" s="727"/>
      <c r="B9" s="244" t="s">
        <v>653</v>
      </c>
      <c r="C9" s="245">
        <v>36</v>
      </c>
      <c r="D9" s="245">
        <v>30</v>
      </c>
      <c r="E9" s="245">
        <v>6</v>
      </c>
      <c r="F9" s="245">
        <v>36</v>
      </c>
      <c r="G9" s="245" t="s">
        <v>114</v>
      </c>
      <c r="H9" s="245" t="s">
        <v>115</v>
      </c>
      <c r="I9" s="245">
        <v>2</v>
      </c>
      <c r="J9" s="245" t="s">
        <v>116</v>
      </c>
      <c r="K9" s="245" t="s">
        <v>117</v>
      </c>
      <c r="L9" s="245">
        <v>2</v>
      </c>
      <c r="M9" s="245" t="s">
        <v>116</v>
      </c>
      <c r="N9" s="245">
        <v>2</v>
      </c>
      <c r="O9" s="246">
        <v>2</v>
      </c>
    </row>
    <row r="10" spans="1:15">
      <c r="A10" s="727"/>
      <c r="B10" s="244" t="s">
        <v>652</v>
      </c>
      <c r="C10" s="245">
        <v>36</v>
      </c>
      <c r="D10" s="245">
        <v>30</v>
      </c>
      <c r="E10" s="245">
        <v>6</v>
      </c>
      <c r="F10" s="245">
        <v>36</v>
      </c>
      <c r="G10" s="245" t="s">
        <v>114</v>
      </c>
      <c r="H10" s="245" t="s">
        <v>115</v>
      </c>
      <c r="I10" s="245">
        <v>2</v>
      </c>
      <c r="J10" s="245" t="s">
        <v>116</v>
      </c>
      <c r="K10" s="245" t="s">
        <v>117</v>
      </c>
      <c r="L10" s="245">
        <v>2</v>
      </c>
      <c r="M10" s="245" t="s">
        <v>116</v>
      </c>
      <c r="N10" s="245">
        <v>2</v>
      </c>
      <c r="O10" s="246">
        <v>2</v>
      </c>
    </row>
    <row r="11" spans="1:15">
      <c r="A11" s="727"/>
      <c r="B11" s="244" t="s">
        <v>650</v>
      </c>
      <c r="C11" s="245">
        <v>36</v>
      </c>
      <c r="D11" s="245">
        <v>30</v>
      </c>
      <c r="E11" s="245">
        <v>6</v>
      </c>
      <c r="F11" s="245">
        <v>36</v>
      </c>
      <c r="G11" s="245" t="s">
        <v>114</v>
      </c>
      <c r="H11" s="245" t="s">
        <v>115</v>
      </c>
      <c r="I11" s="245">
        <v>2</v>
      </c>
      <c r="J11" s="245" t="s">
        <v>116</v>
      </c>
      <c r="K11" s="245" t="s">
        <v>117</v>
      </c>
      <c r="L11" s="245">
        <v>2</v>
      </c>
      <c r="M11" s="245" t="s">
        <v>116</v>
      </c>
      <c r="N11" s="245">
        <v>2</v>
      </c>
      <c r="O11" s="246">
        <v>2</v>
      </c>
    </row>
    <row r="12" spans="1:15">
      <c r="A12" s="728"/>
      <c r="B12" s="244" t="s">
        <v>654</v>
      </c>
      <c r="C12" s="245">
        <v>36</v>
      </c>
      <c r="D12" s="245">
        <v>30</v>
      </c>
      <c r="E12" s="245">
        <v>6</v>
      </c>
      <c r="F12" s="245">
        <v>36</v>
      </c>
      <c r="G12" s="245" t="s">
        <v>114</v>
      </c>
      <c r="H12" s="245" t="s">
        <v>115</v>
      </c>
      <c r="I12" s="245">
        <v>2</v>
      </c>
      <c r="J12" s="245" t="s">
        <v>116</v>
      </c>
      <c r="K12" s="245" t="s">
        <v>117</v>
      </c>
      <c r="L12" s="245">
        <v>2</v>
      </c>
      <c r="M12" s="245" t="s">
        <v>116</v>
      </c>
      <c r="N12" s="245">
        <v>2</v>
      </c>
      <c r="O12" s="246">
        <v>2</v>
      </c>
    </row>
    <row r="13" spans="1:15">
      <c r="A13" s="726" t="s">
        <v>554</v>
      </c>
      <c r="B13" s="135" t="s">
        <v>29</v>
      </c>
      <c r="C13" s="247">
        <v>210</v>
      </c>
      <c r="D13" s="247">
        <v>175</v>
      </c>
      <c r="E13" s="247">
        <v>35</v>
      </c>
      <c r="F13" s="247">
        <v>210</v>
      </c>
      <c r="G13" s="247" t="s">
        <v>541</v>
      </c>
      <c r="H13" s="247" t="s">
        <v>542</v>
      </c>
      <c r="I13" s="247">
        <v>23</v>
      </c>
      <c r="J13" s="247" t="s">
        <v>113</v>
      </c>
      <c r="K13" s="247">
        <v>6</v>
      </c>
      <c r="L13" s="247">
        <v>6</v>
      </c>
      <c r="M13" s="247" t="s">
        <v>113</v>
      </c>
      <c r="N13" s="247">
        <v>5</v>
      </c>
      <c r="O13" s="248">
        <v>6</v>
      </c>
    </row>
    <row r="14" spans="1:15">
      <c r="A14" s="727"/>
      <c r="B14" s="254" t="s">
        <v>552</v>
      </c>
      <c r="C14" s="117">
        <v>36</v>
      </c>
      <c r="D14" s="117">
        <v>30</v>
      </c>
      <c r="E14" s="117">
        <v>6</v>
      </c>
      <c r="F14" s="117">
        <v>36</v>
      </c>
      <c r="G14" s="117" t="s">
        <v>544</v>
      </c>
      <c r="H14" s="117" t="s">
        <v>545</v>
      </c>
      <c r="I14" s="117">
        <v>4</v>
      </c>
      <c r="J14" s="117" t="s">
        <v>117</v>
      </c>
      <c r="K14" s="117">
        <v>1</v>
      </c>
      <c r="L14" s="117">
        <v>1</v>
      </c>
      <c r="M14" s="117" t="s">
        <v>117</v>
      </c>
      <c r="N14" s="117">
        <v>1</v>
      </c>
      <c r="O14" s="250">
        <v>1</v>
      </c>
    </row>
    <row r="15" spans="1:15">
      <c r="A15" s="727"/>
      <c r="B15" s="398" t="s">
        <v>86</v>
      </c>
      <c r="C15" s="306">
        <v>36</v>
      </c>
      <c r="D15" s="306">
        <v>30</v>
      </c>
      <c r="E15" s="306">
        <v>6</v>
      </c>
      <c r="F15" s="306">
        <v>36</v>
      </c>
      <c r="G15" s="306" t="s">
        <v>544</v>
      </c>
      <c r="H15" s="306" t="s">
        <v>545</v>
      </c>
      <c r="I15" s="306">
        <v>4</v>
      </c>
      <c r="J15" s="306" t="s">
        <v>117</v>
      </c>
      <c r="K15" s="306">
        <v>1</v>
      </c>
      <c r="L15" s="306">
        <v>1</v>
      </c>
      <c r="M15" s="306" t="s">
        <v>117</v>
      </c>
      <c r="N15" s="306">
        <v>1</v>
      </c>
      <c r="O15" s="250">
        <v>1</v>
      </c>
    </row>
    <row r="16" spans="1:15">
      <c r="A16" s="727"/>
      <c r="B16" s="134" t="s">
        <v>551</v>
      </c>
      <c r="C16" s="252">
        <v>36</v>
      </c>
      <c r="D16" s="252">
        <v>30</v>
      </c>
      <c r="E16" s="252">
        <v>6</v>
      </c>
      <c r="F16" s="252">
        <v>36</v>
      </c>
      <c r="G16" s="252" t="s">
        <v>544</v>
      </c>
      <c r="H16" s="252" t="s">
        <v>545</v>
      </c>
      <c r="I16" s="252">
        <v>4</v>
      </c>
      <c r="J16" s="252" t="s">
        <v>117</v>
      </c>
      <c r="K16" s="252">
        <v>1</v>
      </c>
      <c r="L16" s="252">
        <v>1</v>
      </c>
      <c r="M16" s="252" t="s">
        <v>117</v>
      </c>
      <c r="N16" s="252">
        <v>1</v>
      </c>
      <c r="O16" s="253">
        <v>1</v>
      </c>
    </row>
    <row r="17" spans="1:15">
      <c r="A17" s="727"/>
      <c r="B17" s="249" t="s">
        <v>550</v>
      </c>
      <c r="C17" s="117">
        <v>30</v>
      </c>
      <c r="D17" s="117">
        <v>25</v>
      </c>
      <c r="E17" s="117">
        <v>5</v>
      </c>
      <c r="F17" s="117">
        <v>30</v>
      </c>
      <c r="G17" s="117" t="s">
        <v>543</v>
      </c>
      <c r="H17" s="117" t="s">
        <v>119</v>
      </c>
      <c r="I17" s="117">
        <v>3</v>
      </c>
      <c r="J17" s="117" t="s">
        <v>117</v>
      </c>
      <c r="K17" s="117">
        <v>1</v>
      </c>
      <c r="L17" s="117">
        <v>1</v>
      </c>
      <c r="M17" s="117" t="s">
        <v>117</v>
      </c>
      <c r="N17" s="117" t="s">
        <v>27</v>
      </c>
      <c r="O17" s="250">
        <v>1</v>
      </c>
    </row>
    <row r="18" spans="1:15">
      <c r="A18" s="727"/>
      <c r="B18" s="251" t="s">
        <v>120</v>
      </c>
      <c r="C18" s="252">
        <v>36</v>
      </c>
      <c r="D18" s="252">
        <v>30</v>
      </c>
      <c r="E18" s="252">
        <v>6</v>
      </c>
      <c r="F18" s="252">
        <v>36</v>
      </c>
      <c r="G18" s="252" t="s">
        <v>544</v>
      </c>
      <c r="H18" s="252" t="s">
        <v>545</v>
      </c>
      <c r="I18" s="252">
        <v>4</v>
      </c>
      <c r="J18" s="252" t="s">
        <v>117</v>
      </c>
      <c r="K18" s="252">
        <v>1</v>
      </c>
      <c r="L18" s="252">
        <v>1</v>
      </c>
      <c r="M18" s="252" t="s">
        <v>117</v>
      </c>
      <c r="N18" s="252">
        <v>1</v>
      </c>
      <c r="O18" s="253">
        <v>1</v>
      </c>
    </row>
    <row r="19" spans="1:15">
      <c r="A19" s="728"/>
      <c r="B19" s="251" t="s">
        <v>121</v>
      </c>
      <c r="C19" s="252">
        <v>36</v>
      </c>
      <c r="D19" s="252">
        <v>30</v>
      </c>
      <c r="E19" s="252">
        <v>6</v>
      </c>
      <c r="F19" s="252">
        <v>36</v>
      </c>
      <c r="G19" s="252" t="s">
        <v>544</v>
      </c>
      <c r="H19" s="252" t="s">
        <v>545</v>
      </c>
      <c r="I19" s="252">
        <v>4</v>
      </c>
      <c r="J19" s="252" t="s">
        <v>117</v>
      </c>
      <c r="K19" s="252">
        <v>1</v>
      </c>
      <c r="L19" s="252">
        <v>1</v>
      </c>
      <c r="M19" s="252" t="s">
        <v>117</v>
      </c>
      <c r="N19" s="252">
        <v>1</v>
      </c>
      <c r="O19" s="253">
        <v>1</v>
      </c>
    </row>
    <row r="20" spans="1:15">
      <c r="A20" s="726" t="s">
        <v>79</v>
      </c>
      <c r="B20" s="135" t="s">
        <v>29</v>
      </c>
      <c r="C20" s="247">
        <v>288</v>
      </c>
      <c r="D20" s="247">
        <v>240</v>
      </c>
      <c r="E20" s="247">
        <v>48</v>
      </c>
      <c r="F20" s="247">
        <v>288</v>
      </c>
      <c r="G20" s="247" t="s">
        <v>546</v>
      </c>
      <c r="H20" s="247" t="s">
        <v>122</v>
      </c>
      <c r="I20" s="247">
        <v>24</v>
      </c>
      <c r="J20" s="247" t="s">
        <v>123</v>
      </c>
      <c r="K20" s="247" t="s">
        <v>124</v>
      </c>
      <c r="L20" s="247">
        <v>16</v>
      </c>
      <c r="M20" s="247">
        <v>40</v>
      </c>
      <c r="N20" s="247" t="s">
        <v>27</v>
      </c>
      <c r="O20" s="248">
        <v>8</v>
      </c>
    </row>
    <row r="21" spans="1:15">
      <c r="A21" s="727"/>
      <c r="B21" s="252" t="s">
        <v>125</v>
      </c>
      <c r="C21" s="252">
        <v>72</v>
      </c>
      <c r="D21" s="252">
        <v>60</v>
      </c>
      <c r="E21" s="252">
        <v>12</v>
      </c>
      <c r="F21" s="252">
        <v>72</v>
      </c>
      <c r="G21" s="252" t="s">
        <v>547</v>
      </c>
      <c r="H21" s="252" t="s">
        <v>118</v>
      </c>
      <c r="I21" s="252">
        <v>6</v>
      </c>
      <c r="J21" s="252" t="s">
        <v>126</v>
      </c>
      <c r="K21" s="252" t="s">
        <v>127</v>
      </c>
      <c r="L21" s="252">
        <v>4</v>
      </c>
      <c r="M21" s="252">
        <v>10</v>
      </c>
      <c r="N21" s="252" t="s">
        <v>27</v>
      </c>
      <c r="O21" s="253">
        <v>2</v>
      </c>
    </row>
    <row r="22" spans="1:15">
      <c r="A22" s="727"/>
      <c r="B22" s="117" t="s">
        <v>553</v>
      </c>
      <c r="C22" s="117">
        <v>72</v>
      </c>
      <c r="D22" s="117">
        <v>60</v>
      </c>
      <c r="E22" s="117">
        <v>12</v>
      </c>
      <c r="F22" s="117">
        <v>72</v>
      </c>
      <c r="G22" s="117" t="s">
        <v>547</v>
      </c>
      <c r="H22" s="117" t="s">
        <v>118</v>
      </c>
      <c r="I22" s="117">
        <v>6</v>
      </c>
      <c r="J22" s="117" t="s">
        <v>126</v>
      </c>
      <c r="K22" s="117" t="s">
        <v>127</v>
      </c>
      <c r="L22" s="117">
        <v>4</v>
      </c>
      <c r="M22" s="117">
        <v>10</v>
      </c>
      <c r="N22" s="117" t="s">
        <v>27</v>
      </c>
      <c r="O22" s="250">
        <v>2</v>
      </c>
    </row>
    <row r="23" spans="1:15">
      <c r="A23" s="727"/>
      <c r="B23" s="252" t="s">
        <v>548</v>
      </c>
      <c r="C23" s="252">
        <v>72</v>
      </c>
      <c r="D23" s="252">
        <v>60</v>
      </c>
      <c r="E23" s="252">
        <v>12</v>
      </c>
      <c r="F23" s="252">
        <v>72</v>
      </c>
      <c r="G23" s="252" t="s">
        <v>547</v>
      </c>
      <c r="H23" s="252" t="s">
        <v>118</v>
      </c>
      <c r="I23" s="252">
        <v>6</v>
      </c>
      <c r="J23" s="252" t="s">
        <v>126</v>
      </c>
      <c r="K23" s="252" t="s">
        <v>127</v>
      </c>
      <c r="L23" s="252">
        <v>4</v>
      </c>
      <c r="M23" s="252">
        <v>10</v>
      </c>
      <c r="N23" s="252" t="s">
        <v>27</v>
      </c>
      <c r="O23" s="253">
        <v>0</v>
      </c>
    </row>
    <row r="24" spans="1:15">
      <c r="A24" s="727"/>
      <c r="B24" s="252" t="s">
        <v>128</v>
      </c>
      <c r="C24" s="252">
        <v>36</v>
      </c>
      <c r="D24" s="252">
        <v>30</v>
      </c>
      <c r="E24" s="252">
        <v>6</v>
      </c>
      <c r="F24" s="252">
        <v>36</v>
      </c>
      <c r="G24" s="252" t="s">
        <v>549</v>
      </c>
      <c r="H24" s="252" t="s">
        <v>119</v>
      </c>
      <c r="I24" s="252">
        <v>2</v>
      </c>
      <c r="J24" s="252" t="s">
        <v>115</v>
      </c>
      <c r="K24" s="252" t="s">
        <v>129</v>
      </c>
      <c r="L24" s="252">
        <v>2</v>
      </c>
      <c r="M24" s="252">
        <v>5</v>
      </c>
      <c r="N24" s="252" t="s">
        <v>27</v>
      </c>
      <c r="O24" s="253">
        <v>2</v>
      </c>
    </row>
    <row r="25" spans="1:15" ht="17.25" thickBot="1">
      <c r="A25" s="729"/>
      <c r="B25" s="255" t="s">
        <v>130</v>
      </c>
      <c r="C25" s="255">
        <v>36</v>
      </c>
      <c r="D25" s="255">
        <v>30</v>
      </c>
      <c r="E25" s="255">
        <v>6</v>
      </c>
      <c r="F25" s="255">
        <v>36</v>
      </c>
      <c r="G25" s="255" t="s">
        <v>549</v>
      </c>
      <c r="H25" s="255" t="s">
        <v>119</v>
      </c>
      <c r="I25" s="255">
        <v>4</v>
      </c>
      <c r="J25" s="255" t="s">
        <v>115</v>
      </c>
      <c r="K25" s="255" t="s">
        <v>129</v>
      </c>
      <c r="L25" s="255">
        <v>2</v>
      </c>
      <c r="M25" s="255">
        <v>5</v>
      </c>
      <c r="N25" s="255" t="s">
        <v>27</v>
      </c>
      <c r="O25" s="256">
        <v>2</v>
      </c>
    </row>
    <row r="26" spans="1:15" ht="17.25" thickTop="1"/>
  </sheetData>
  <sortState ref="A21:O25">
    <sortCondition ref="B21:B25"/>
  </sortState>
  <mergeCells count="19">
    <mergeCell ref="A13:A19"/>
    <mergeCell ref="A20:A25"/>
    <mergeCell ref="A1:A3"/>
    <mergeCell ref="B1:B3"/>
    <mergeCell ref="C1:E2"/>
    <mergeCell ref="A6:A12"/>
    <mergeCell ref="A4:B5"/>
    <mergeCell ref="C4:C5"/>
    <mergeCell ref="D4:D5"/>
    <mergeCell ref="E4:E5"/>
    <mergeCell ref="F1:O1"/>
    <mergeCell ref="G2:I2"/>
    <mergeCell ref="J2:L2"/>
    <mergeCell ref="M2:O2"/>
    <mergeCell ref="L4:L5"/>
    <mergeCell ref="N4:N5"/>
    <mergeCell ref="O4:O5"/>
    <mergeCell ref="F4:F5"/>
    <mergeCell ref="I4:I5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workbookViewId="0">
      <selection activeCell="B35" sqref="B35"/>
    </sheetView>
  </sheetViews>
  <sheetFormatPr defaultRowHeight="16.5"/>
  <cols>
    <col min="1" max="1" width="16.125" customWidth="1"/>
    <col min="2" max="2" width="64.375" customWidth="1"/>
  </cols>
  <sheetData>
    <row r="1" spans="1:6" ht="21.75" customHeight="1" thickTop="1">
      <c r="A1" s="752" t="s">
        <v>194</v>
      </c>
      <c r="B1" s="755" t="s">
        <v>189</v>
      </c>
      <c r="C1" s="749" t="s">
        <v>530</v>
      </c>
      <c r="D1" s="750"/>
      <c r="E1" s="751"/>
      <c r="F1" s="758" t="s">
        <v>480</v>
      </c>
    </row>
    <row r="2" spans="1:6">
      <c r="A2" s="753"/>
      <c r="B2" s="756"/>
      <c r="C2" s="224" t="s">
        <v>23</v>
      </c>
      <c r="D2" s="224" t="s">
        <v>24</v>
      </c>
      <c r="E2" s="224" t="s">
        <v>22</v>
      </c>
      <c r="F2" s="759"/>
    </row>
    <row r="3" spans="1:6" ht="17.25" thickBot="1">
      <c r="A3" s="754"/>
      <c r="B3" s="757"/>
      <c r="C3" s="225" t="s">
        <v>330</v>
      </c>
      <c r="D3" s="225" t="s">
        <v>330</v>
      </c>
      <c r="E3" s="225" t="s">
        <v>330</v>
      </c>
      <c r="F3" s="760"/>
    </row>
    <row r="4" spans="1:6" ht="17.25" thickTop="1">
      <c r="A4" s="226" t="s">
        <v>538</v>
      </c>
      <c r="B4" s="228" t="s">
        <v>531</v>
      </c>
      <c r="C4" s="229" t="s">
        <v>27</v>
      </c>
      <c r="D4" s="230">
        <v>0.05</v>
      </c>
      <c r="E4" s="230">
        <v>0.05</v>
      </c>
      <c r="F4" s="761" t="s">
        <v>191</v>
      </c>
    </row>
    <row r="5" spans="1:6">
      <c r="A5" s="227" t="s">
        <v>204</v>
      </c>
      <c r="B5" s="231" t="s">
        <v>532</v>
      </c>
      <c r="C5" s="61" t="s">
        <v>27</v>
      </c>
      <c r="D5" s="62">
        <v>0.03</v>
      </c>
      <c r="E5" s="62">
        <v>0.03</v>
      </c>
      <c r="F5" s="762"/>
    </row>
    <row r="6" spans="1:6" ht="36" customHeight="1">
      <c r="A6" s="227" t="s">
        <v>4</v>
      </c>
      <c r="B6" s="232" t="s">
        <v>535</v>
      </c>
      <c r="C6" s="92" t="s">
        <v>27</v>
      </c>
      <c r="D6" s="93">
        <v>0.05</v>
      </c>
      <c r="E6" s="93">
        <v>0.05</v>
      </c>
      <c r="F6" s="233" t="s">
        <v>191</v>
      </c>
    </row>
    <row r="7" spans="1:6" ht="27">
      <c r="A7" s="51"/>
      <c r="B7" s="232" t="s">
        <v>536</v>
      </c>
      <c r="C7" s="93">
        <v>0.05</v>
      </c>
      <c r="D7" s="93">
        <v>0.05</v>
      </c>
      <c r="E7" s="93">
        <v>0.05</v>
      </c>
      <c r="F7" s="233" t="s">
        <v>191</v>
      </c>
    </row>
    <row r="8" spans="1:6" ht="104.25" customHeight="1">
      <c r="A8" s="51"/>
      <c r="B8" s="232" t="s">
        <v>537</v>
      </c>
      <c r="C8" s="93">
        <v>0.05</v>
      </c>
      <c r="D8" s="93">
        <v>0.05</v>
      </c>
      <c r="E8" s="93">
        <v>0.05</v>
      </c>
      <c r="F8" s="233" t="s">
        <v>191</v>
      </c>
    </row>
    <row r="9" spans="1:6" ht="42" customHeight="1" thickBot="1">
      <c r="A9" s="52"/>
      <c r="B9" s="231" t="s">
        <v>533</v>
      </c>
      <c r="C9" s="62">
        <v>0.02</v>
      </c>
      <c r="D9" s="62">
        <v>0.02</v>
      </c>
      <c r="E9" s="61" t="s">
        <v>27</v>
      </c>
      <c r="F9" s="234" t="s">
        <v>191</v>
      </c>
    </row>
    <row r="10" spans="1:6" ht="27" customHeight="1" thickTop="1" thickBot="1">
      <c r="A10" s="746" t="s">
        <v>534</v>
      </c>
      <c r="B10" s="747"/>
      <c r="C10" s="747"/>
      <c r="D10" s="747"/>
      <c r="E10" s="747"/>
      <c r="F10" s="748"/>
    </row>
    <row r="11" spans="1:6" ht="17.25" thickTop="1"/>
  </sheetData>
  <mergeCells count="6">
    <mergeCell ref="A10:F10"/>
    <mergeCell ref="C1:E1"/>
    <mergeCell ref="A1:A3"/>
    <mergeCell ref="B1:B3"/>
    <mergeCell ref="F1:F3"/>
    <mergeCell ref="F4:F5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5"/>
  <sheetViews>
    <sheetView workbookViewId="0">
      <selection sqref="A1:A2"/>
    </sheetView>
  </sheetViews>
  <sheetFormatPr defaultRowHeight="16.5"/>
  <cols>
    <col min="1" max="1" width="18.375" customWidth="1"/>
    <col min="2" max="2" width="85.5" customWidth="1"/>
    <col min="5" max="5" width="14.875" customWidth="1"/>
  </cols>
  <sheetData>
    <row r="1" spans="1:5" ht="17.25" thickTop="1">
      <c r="A1" s="781" t="s">
        <v>171</v>
      </c>
      <c r="B1" s="783" t="s">
        <v>172</v>
      </c>
      <c r="C1" s="785" t="s">
        <v>173</v>
      </c>
      <c r="D1" s="786"/>
      <c r="E1" s="769" t="s">
        <v>174</v>
      </c>
    </row>
    <row r="2" spans="1:5" ht="17.25" thickBot="1">
      <c r="A2" s="782"/>
      <c r="B2" s="784"/>
      <c r="C2" s="271" t="s">
        <v>175</v>
      </c>
      <c r="D2" s="271" t="s">
        <v>176</v>
      </c>
      <c r="E2" s="770"/>
    </row>
    <row r="3" spans="1:5" ht="17.25" thickTop="1">
      <c r="A3" s="771" t="s">
        <v>139</v>
      </c>
      <c r="B3" s="272" t="s">
        <v>177</v>
      </c>
      <c r="C3" s="273" t="s">
        <v>27</v>
      </c>
      <c r="D3" s="274">
        <v>0.05</v>
      </c>
      <c r="E3" s="275" t="s">
        <v>178</v>
      </c>
    </row>
    <row r="4" spans="1:5">
      <c r="A4" s="772"/>
      <c r="B4" s="115" t="s">
        <v>179</v>
      </c>
      <c r="C4" s="252" t="s">
        <v>27</v>
      </c>
      <c r="D4" s="116">
        <v>0.05</v>
      </c>
      <c r="E4" s="253" t="s">
        <v>178</v>
      </c>
    </row>
    <row r="5" spans="1:5">
      <c r="A5" s="772"/>
      <c r="B5" s="774" t="s">
        <v>180</v>
      </c>
      <c r="C5" s="763">
        <v>0.05</v>
      </c>
      <c r="D5" s="777" t="s">
        <v>27</v>
      </c>
      <c r="E5" s="250" t="s">
        <v>181</v>
      </c>
    </row>
    <row r="6" spans="1:5">
      <c r="A6" s="772"/>
      <c r="B6" s="775"/>
      <c r="C6" s="776"/>
      <c r="D6" s="778"/>
      <c r="E6" s="257" t="s">
        <v>182</v>
      </c>
    </row>
    <row r="7" spans="1:5">
      <c r="A7" s="772"/>
      <c r="B7" s="115" t="s">
        <v>593</v>
      </c>
      <c r="C7" s="116">
        <v>0.05</v>
      </c>
      <c r="D7" s="116">
        <v>0.05</v>
      </c>
      <c r="E7" s="253" t="s">
        <v>178</v>
      </c>
    </row>
    <row r="8" spans="1:5" ht="17.25" thickBot="1">
      <c r="A8" s="773"/>
      <c r="B8" s="276" t="s">
        <v>594</v>
      </c>
      <c r="C8" s="277">
        <v>0.05</v>
      </c>
      <c r="D8" s="277">
        <v>0.05</v>
      </c>
      <c r="E8" s="256" t="s">
        <v>595</v>
      </c>
    </row>
    <row r="9" spans="1:5" ht="17.25" thickTop="1">
      <c r="A9" s="779" t="s">
        <v>140</v>
      </c>
      <c r="B9" s="278" t="s">
        <v>596</v>
      </c>
      <c r="C9" s="279" t="s">
        <v>27</v>
      </c>
      <c r="D9" s="280">
        <v>0.05</v>
      </c>
      <c r="E9" s="281" t="s">
        <v>178</v>
      </c>
    </row>
    <row r="10" spans="1:5">
      <c r="A10" s="772"/>
      <c r="B10" s="115" t="s">
        <v>183</v>
      </c>
      <c r="C10" s="252" t="s">
        <v>27</v>
      </c>
      <c r="D10" s="116">
        <v>0.05</v>
      </c>
      <c r="E10" s="253" t="s">
        <v>597</v>
      </c>
    </row>
    <row r="11" spans="1:5">
      <c r="A11" s="772"/>
      <c r="B11" s="115" t="s">
        <v>185</v>
      </c>
      <c r="C11" s="252" t="s">
        <v>27</v>
      </c>
      <c r="D11" s="116">
        <v>0.03</v>
      </c>
      <c r="E11" s="253" t="s">
        <v>597</v>
      </c>
    </row>
    <row r="12" spans="1:5">
      <c r="A12" s="772"/>
      <c r="B12" s="115" t="s">
        <v>598</v>
      </c>
      <c r="C12" s="116">
        <v>0.05</v>
      </c>
      <c r="D12" s="252" t="s">
        <v>27</v>
      </c>
      <c r="E12" s="253" t="s">
        <v>181</v>
      </c>
    </row>
    <row r="13" spans="1:5">
      <c r="A13" s="772"/>
      <c r="B13" s="115" t="s">
        <v>599</v>
      </c>
      <c r="C13" s="252" t="s">
        <v>27</v>
      </c>
      <c r="D13" s="116">
        <v>0.05</v>
      </c>
      <c r="E13" s="253" t="s">
        <v>178</v>
      </c>
    </row>
    <row r="14" spans="1:5">
      <c r="A14" s="772"/>
      <c r="B14" s="115" t="s">
        <v>600</v>
      </c>
      <c r="C14" s="116">
        <v>0.05</v>
      </c>
      <c r="D14" s="116">
        <v>0.05</v>
      </c>
      <c r="E14" s="253" t="s">
        <v>186</v>
      </c>
    </row>
    <row r="15" spans="1:5" ht="17.25" thickBot="1">
      <c r="A15" s="773"/>
      <c r="B15" s="276" t="s">
        <v>187</v>
      </c>
      <c r="C15" s="255" t="s">
        <v>27</v>
      </c>
      <c r="D15" s="277">
        <v>0.05</v>
      </c>
      <c r="E15" s="256" t="s">
        <v>178</v>
      </c>
    </row>
    <row r="16" spans="1:5" ht="17.25" thickTop="1">
      <c r="A16" s="779" t="s">
        <v>591</v>
      </c>
      <c r="B16" s="278" t="s">
        <v>601</v>
      </c>
      <c r="C16" s="280">
        <v>0.05</v>
      </c>
      <c r="D16" s="280">
        <v>0.05</v>
      </c>
      <c r="E16" s="281" t="s">
        <v>597</v>
      </c>
    </row>
    <row r="17" spans="1:5">
      <c r="A17" s="772"/>
      <c r="B17" s="115" t="s">
        <v>602</v>
      </c>
      <c r="C17" s="116">
        <v>0.05</v>
      </c>
      <c r="D17" s="116">
        <v>0.05</v>
      </c>
      <c r="E17" s="253" t="s">
        <v>178</v>
      </c>
    </row>
    <row r="18" spans="1:5">
      <c r="A18" s="772"/>
      <c r="B18" s="115" t="s">
        <v>603</v>
      </c>
      <c r="C18" s="116">
        <v>0.05</v>
      </c>
      <c r="D18" s="116">
        <v>0.05</v>
      </c>
      <c r="E18" s="253" t="s">
        <v>178</v>
      </c>
    </row>
    <row r="19" spans="1:5">
      <c r="A19" s="772"/>
      <c r="B19" s="774" t="s">
        <v>604</v>
      </c>
      <c r="C19" s="763">
        <v>0.05</v>
      </c>
      <c r="D19" s="763">
        <v>0.05</v>
      </c>
      <c r="E19" s="250" t="s">
        <v>181</v>
      </c>
    </row>
    <row r="20" spans="1:5" ht="17.25" thickBot="1">
      <c r="A20" s="773"/>
      <c r="B20" s="780"/>
      <c r="C20" s="764"/>
      <c r="D20" s="764"/>
      <c r="E20" s="282" t="s">
        <v>605</v>
      </c>
    </row>
    <row r="21" spans="1:5" ht="17.25" thickTop="1">
      <c r="A21" s="765" t="s">
        <v>606</v>
      </c>
      <c r="B21" s="765"/>
      <c r="C21" s="765"/>
      <c r="D21" s="765"/>
      <c r="E21" s="765"/>
    </row>
    <row r="22" spans="1:5">
      <c r="A22" s="766" t="s">
        <v>607</v>
      </c>
      <c r="B22" s="766"/>
      <c r="C22" s="766"/>
      <c r="D22" s="766"/>
      <c r="E22" s="766"/>
    </row>
    <row r="23" spans="1:5" ht="39" customHeight="1">
      <c r="A23" s="767" t="s">
        <v>609</v>
      </c>
      <c r="B23" s="768"/>
      <c r="C23" s="768"/>
      <c r="D23" s="768"/>
      <c r="E23" s="768"/>
    </row>
    <row r="24" spans="1:5">
      <c r="A24" s="768" t="s">
        <v>608</v>
      </c>
      <c r="B24" s="768"/>
      <c r="C24" s="768"/>
      <c r="D24" s="768"/>
      <c r="E24" s="768"/>
    </row>
    <row r="25" spans="1:5">
      <c r="A25" s="288"/>
      <c r="B25" s="288"/>
      <c r="C25" s="288"/>
      <c r="D25" s="288"/>
      <c r="E25" s="288"/>
    </row>
    <row r="26" spans="1:5" ht="17.25" thickBot="1">
      <c r="A26" s="188" t="s">
        <v>618</v>
      </c>
    </row>
    <row r="27" spans="1:5" ht="18" thickTop="1" thickBot="1">
      <c r="A27" s="283" t="s">
        <v>610</v>
      </c>
      <c r="B27" s="284" t="s">
        <v>611</v>
      </c>
    </row>
    <row r="28" spans="1:5" ht="48.75" thickTop="1">
      <c r="A28" s="500" t="s">
        <v>738</v>
      </c>
      <c r="B28" s="285" t="s">
        <v>612</v>
      </c>
    </row>
    <row r="29" spans="1:5" ht="48">
      <c r="A29" s="501" t="s">
        <v>737</v>
      </c>
      <c r="B29" s="286" t="s">
        <v>613</v>
      </c>
    </row>
    <row r="30" spans="1:5" ht="24">
      <c r="A30" s="501" t="s">
        <v>739</v>
      </c>
      <c r="B30" s="286" t="s">
        <v>614</v>
      </c>
    </row>
    <row r="31" spans="1:5">
      <c r="A31" s="501" t="s">
        <v>740</v>
      </c>
      <c r="B31" s="286" t="s">
        <v>615</v>
      </c>
    </row>
    <row r="32" spans="1:5">
      <c r="A32" s="501" t="s">
        <v>590</v>
      </c>
      <c r="B32" s="286" t="s">
        <v>616</v>
      </c>
    </row>
    <row r="33" spans="1:2">
      <c r="A33" s="501" t="s">
        <v>742</v>
      </c>
      <c r="B33" s="286" t="s">
        <v>743</v>
      </c>
    </row>
    <row r="34" spans="1:2" ht="72.75" thickBot="1">
      <c r="A34" s="502" t="s">
        <v>741</v>
      </c>
      <c r="B34" s="287" t="s">
        <v>617</v>
      </c>
    </row>
    <row r="35" spans="1:2" ht="17.25" thickTop="1"/>
  </sheetData>
  <mergeCells count="17">
    <mergeCell ref="A9:A15"/>
    <mergeCell ref="A16:A20"/>
    <mergeCell ref="B19:B20"/>
    <mergeCell ref="C19:C20"/>
    <mergeCell ref="A1:A2"/>
    <mergeCell ref="B1:B2"/>
    <mergeCell ref="C1:D1"/>
    <mergeCell ref="E1:E2"/>
    <mergeCell ref="A3:A8"/>
    <mergeCell ref="B5:B6"/>
    <mergeCell ref="C5:C6"/>
    <mergeCell ref="D5:D6"/>
    <mergeCell ref="D19:D20"/>
    <mergeCell ref="A21:E21"/>
    <mergeCell ref="A22:E22"/>
    <mergeCell ref="A23:E23"/>
    <mergeCell ref="A24:E24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1"/>
  <sheetViews>
    <sheetView workbookViewId="0">
      <selection activeCell="B35" sqref="B35"/>
    </sheetView>
  </sheetViews>
  <sheetFormatPr defaultRowHeight="16.5"/>
  <cols>
    <col min="1" max="1" width="54.125" customWidth="1"/>
    <col min="2" max="2" width="16.75" customWidth="1"/>
    <col min="3" max="3" width="14.125" customWidth="1"/>
    <col min="4" max="4" width="17" customWidth="1"/>
    <col min="5" max="5" width="19" customWidth="1"/>
  </cols>
  <sheetData>
    <row r="1" spans="1:4" ht="17.25" thickBot="1">
      <c r="A1" s="787" t="s">
        <v>189</v>
      </c>
      <c r="B1" s="789" t="s">
        <v>377</v>
      </c>
      <c r="C1" s="790"/>
      <c r="D1" s="791"/>
    </row>
    <row r="2" spans="1:4" ht="18" thickTop="1" thickBot="1">
      <c r="A2" s="788"/>
      <c r="B2" s="123" t="s">
        <v>23</v>
      </c>
      <c r="C2" s="123" t="s">
        <v>24</v>
      </c>
      <c r="D2" s="125" t="s">
        <v>22</v>
      </c>
    </row>
    <row r="3" spans="1:4" ht="27.75" thickTop="1">
      <c r="A3" s="126" t="s">
        <v>382</v>
      </c>
      <c r="B3" s="124" t="s">
        <v>27</v>
      </c>
      <c r="C3" s="124" t="s">
        <v>267</v>
      </c>
      <c r="D3" s="127" t="s">
        <v>27</v>
      </c>
    </row>
    <row r="4" spans="1:4">
      <c r="A4" s="128" t="s">
        <v>378</v>
      </c>
      <c r="B4" s="7" t="s">
        <v>27</v>
      </c>
      <c r="C4" s="7" t="s">
        <v>197</v>
      </c>
      <c r="D4" s="71" t="s">
        <v>27</v>
      </c>
    </row>
    <row r="5" spans="1:4" ht="27">
      <c r="A5" s="128" t="s">
        <v>386</v>
      </c>
      <c r="B5" s="7" t="s">
        <v>27</v>
      </c>
      <c r="C5" s="7" t="s">
        <v>197</v>
      </c>
      <c r="D5" s="71" t="s">
        <v>27</v>
      </c>
    </row>
    <row r="6" spans="1:4">
      <c r="A6" s="128" t="s">
        <v>379</v>
      </c>
      <c r="B6" s="7" t="s">
        <v>27</v>
      </c>
      <c r="C6" s="7" t="s">
        <v>267</v>
      </c>
      <c r="D6" s="71" t="s">
        <v>27</v>
      </c>
    </row>
    <row r="7" spans="1:4">
      <c r="A7" s="128" t="s">
        <v>380</v>
      </c>
      <c r="B7" s="7" t="s">
        <v>27</v>
      </c>
      <c r="C7" s="7" t="s">
        <v>197</v>
      </c>
      <c r="D7" s="71" t="s">
        <v>27</v>
      </c>
    </row>
    <row r="8" spans="1:4">
      <c r="A8" s="128" t="s">
        <v>381</v>
      </c>
      <c r="B8" s="7" t="s">
        <v>27</v>
      </c>
      <c r="C8" s="7" t="s">
        <v>267</v>
      </c>
      <c r="D8" s="71" t="s">
        <v>27</v>
      </c>
    </row>
    <row r="9" spans="1:4" ht="27">
      <c r="A9" s="129" t="s">
        <v>383</v>
      </c>
      <c r="B9" s="91" t="s">
        <v>27</v>
      </c>
      <c r="C9" s="91" t="s">
        <v>267</v>
      </c>
      <c r="D9" s="130" t="s">
        <v>27</v>
      </c>
    </row>
    <row r="10" spans="1:4" ht="27">
      <c r="A10" s="129" t="s">
        <v>384</v>
      </c>
      <c r="B10" s="91" t="s">
        <v>197</v>
      </c>
      <c r="C10" s="91" t="s">
        <v>197</v>
      </c>
      <c r="D10" s="130" t="s">
        <v>27</v>
      </c>
    </row>
    <row r="11" spans="1:4" ht="85.5" customHeight="1" thickBot="1">
      <c r="A11" s="131" t="s">
        <v>385</v>
      </c>
      <c r="B11" s="72" t="s">
        <v>197</v>
      </c>
      <c r="C11" s="72" t="s">
        <v>197</v>
      </c>
      <c r="D11" s="73" t="s">
        <v>27</v>
      </c>
    </row>
  </sheetData>
  <mergeCells count="2">
    <mergeCell ref="A1:A2"/>
    <mergeCell ref="B1:D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6"/>
  <sheetViews>
    <sheetView workbookViewId="0">
      <selection activeCell="B35" sqref="B35"/>
    </sheetView>
  </sheetViews>
  <sheetFormatPr defaultRowHeight="16.5"/>
  <cols>
    <col min="2" max="2" width="70.625" customWidth="1"/>
    <col min="3" max="3" width="17.25" customWidth="1"/>
    <col min="4" max="4" width="17" customWidth="1"/>
  </cols>
  <sheetData>
    <row r="1" spans="1:4" ht="17.25" thickTop="1">
      <c r="A1" s="792" t="s">
        <v>194</v>
      </c>
      <c r="B1" s="794" t="s">
        <v>189</v>
      </c>
      <c r="C1" s="104" t="s">
        <v>201</v>
      </c>
      <c r="D1" s="796" t="s">
        <v>174</v>
      </c>
    </row>
    <row r="2" spans="1:4" ht="17.25" thickBot="1">
      <c r="A2" s="793"/>
      <c r="B2" s="795"/>
      <c r="C2" s="105" t="s">
        <v>202</v>
      </c>
      <c r="D2" s="797"/>
    </row>
    <row r="3" spans="1:4" ht="17.25" thickTop="1">
      <c r="A3" s="53" t="s">
        <v>203</v>
      </c>
      <c r="B3" s="55" t="s">
        <v>205</v>
      </c>
      <c r="C3" s="56" t="s">
        <v>206</v>
      </c>
      <c r="D3" s="57" t="s">
        <v>207</v>
      </c>
    </row>
    <row r="4" spans="1:4">
      <c r="A4" s="54" t="s">
        <v>204</v>
      </c>
      <c r="B4" s="50" t="s">
        <v>208</v>
      </c>
      <c r="C4" s="58" t="s">
        <v>206</v>
      </c>
      <c r="D4" s="59" t="s">
        <v>209</v>
      </c>
    </row>
    <row r="5" spans="1:4">
      <c r="A5" s="54" t="s">
        <v>4</v>
      </c>
      <c r="B5" s="50" t="s">
        <v>210</v>
      </c>
      <c r="C5" s="58" t="s">
        <v>206</v>
      </c>
      <c r="D5" s="59" t="s">
        <v>209</v>
      </c>
    </row>
    <row r="6" spans="1:4">
      <c r="A6" s="51"/>
      <c r="B6" s="50" t="s">
        <v>211</v>
      </c>
      <c r="C6" s="58" t="s">
        <v>206</v>
      </c>
      <c r="D6" s="59" t="s">
        <v>209</v>
      </c>
    </row>
    <row r="7" spans="1:4">
      <c r="A7" s="51"/>
      <c r="B7" s="47" t="s">
        <v>212</v>
      </c>
      <c r="C7" s="798" t="s">
        <v>214</v>
      </c>
      <c r="D7" s="800" t="s">
        <v>184</v>
      </c>
    </row>
    <row r="8" spans="1:4">
      <c r="A8" s="51"/>
      <c r="B8" s="49" t="s">
        <v>213</v>
      </c>
      <c r="C8" s="799"/>
      <c r="D8" s="801"/>
    </row>
    <row r="9" spans="1:4">
      <c r="A9" s="51"/>
      <c r="B9" s="47" t="s">
        <v>215</v>
      </c>
      <c r="C9" s="798" t="s">
        <v>214</v>
      </c>
      <c r="D9" s="800" t="s">
        <v>218</v>
      </c>
    </row>
    <row r="10" spans="1:4">
      <c r="A10" s="51"/>
      <c r="B10" s="48" t="s">
        <v>216</v>
      </c>
      <c r="C10" s="808"/>
      <c r="D10" s="802"/>
    </row>
    <row r="11" spans="1:4">
      <c r="A11" s="51"/>
      <c r="B11" s="48" t="s">
        <v>217</v>
      </c>
      <c r="C11" s="808"/>
      <c r="D11" s="802"/>
    </row>
    <row r="12" spans="1:4">
      <c r="A12" s="51"/>
      <c r="B12" s="187" t="s">
        <v>481</v>
      </c>
      <c r="C12" s="799"/>
      <c r="D12" s="801"/>
    </row>
    <row r="13" spans="1:4">
      <c r="A13" s="51"/>
      <c r="B13" s="47" t="s">
        <v>219</v>
      </c>
      <c r="C13" s="798" t="s">
        <v>221</v>
      </c>
      <c r="D13" s="800" t="s">
        <v>222</v>
      </c>
    </row>
    <row r="14" spans="1:4" ht="17.25" thickBot="1">
      <c r="A14" s="52"/>
      <c r="B14" s="60" t="s">
        <v>220</v>
      </c>
      <c r="C14" s="803"/>
      <c r="D14" s="804"/>
    </row>
    <row r="15" spans="1:4" ht="27.75" customHeight="1" thickTop="1">
      <c r="A15" s="805" t="s">
        <v>482</v>
      </c>
      <c r="B15" s="805"/>
      <c r="C15" s="805"/>
      <c r="D15" s="805"/>
    </row>
    <row r="16" spans="1:4" ht="50.25" customHeight="1">
      <c r="A16" s="806" t="s">
        <v>483</v>
      </c>
      <c r="B16" s="807"/>
      <c r="C16" s="807"/>
      <c r="D16" s="807"/>
    </row>
  </sheetData>
  <mergeCells count="11">
    <mergeCell ref="D9:D12"/>
    <mergeCell ref="C13:C14"/>
    <mergeCell ref="D13:D14"/>
    <mergeCell ref="A15:D15"/>
    <mergeCell ref="A16:D16"/>
    <mergeCell ref="C9:C12"/>
    <mergeCell ref="A1:A2"/>
    <mergeCell ref="B1:B2"/>
    <mergeCell ref="D1:D2"/>
    <mergeCell ref="C7:C8"/>
    <mergeCell ref="D7:D8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"/>
  <sheetViews>
    <sheetView workbookViewId="0">
      <selection activeCell="C23" sqref="C23"/>
    </sheetView>
  </sheetViews>
  <sheetFormatPr defaultRowHeight="16.5"/>
  <cols>
    <col min="1" max="1" width="55.625" customWidth="1"/>
    <col min="2" max="4" width="15.625" customWidth="1"/>
    <col min="5" max="5" width="32.875" customWidth="1"/>
    <col min="6" max="6" width="27.75" customWidth="1"/>
  </cols>
  <sheetData>
    <row r="1" spans="1:5">
      <c r="A1" s="817" t="s">
        <v>188</v>
      </c>
      <c r="B1" s="812" t="s">
        <v>195</v>
      </c>
      <c r="C1" s="813"/>
      <c r="D1" s="814"/>
      <c r="E1" s="815" t="s">
        <v>174</v>
      </c>
    </row>
    <row r="2" spans="1:5" ht="20.25" customHeight="1" thickBot="1">
      <c r="A2" s="818"/>
      <c r="B2" s="136" t="s">
        <v>175</v>
      </c>
      <c r="C2" s="136" t="s">
        <v>176</v>
      </c>
      <c r="D2" s="136" t="s">
        <v>455</v>
      </c>
      <c r="E2" s="816"/>
    </row>
    <row r="3" spans="1:5" ht="30" customHeight="1" thickTop="1">
      <c r="A3" s="137" t="s">
        <v>224</v>
      </c>
      <c r="B3" s="94" t="s">
        <v>27</v>
      </c>
      <c r="C3" s="95">
        <v>0.02</v>
      </c>
      <c r="D3" s="94" t="s">
        <v>27</v>
      </c>
      <c r="E3" s="138" t="s">
        <v>451</v>
      </c>
    </row>
    <row r="4" spans="1:5" ht="30" customHeight="1">
      <c r="A4" s="139" t="s">
        <v>269</v>
      </c>
      <c r="B4" s="61" t="s">
        <v>27</v>
      </c>
      <c r="C4" s="62">
        <v>0.02</v>
      </c>
      <c r="D4" s="61" t="s">
        <v>27</v>
      </c>
      <c r="E4" s="810" t="s">
        <v>462</v>
      </c>
    </row>
    <row r="5" spans="1:5" ht="30" customHeight="1">
      <c r="A5" s="139" t="s">
        <v>450</v>
      </c>
      <c r="B5" s="61" t="s">
        <v>27</v>
      </c>
      <c r="C5" s="62">
        <v>0.03</v>
      </c>
      <c r="D5" s="61" t="s">
        <v>27</v>
      </c>
      <c r="E5" s="811"/>
    </row>
    <row r="6" spans="1:5" ht="30" customHeight="1">
      <c r="A6" s="141" t="s">
        <v>225</v>
      </c>
      <c r="B6" s="92" t="s">
        <v>27</v>
      </c>
      <c r="C6" s="93">
        <v>0.03</v>
      </c>
      <c r="D6" s="92" t="s">
        <v>27</v>
      </c>
      <c r="E6" s="140" t="s">
        <v>452</v>
      </c>
    </row>
    <row r="7" spans="1:5" ht="30" customHeight="1">
      <c r="A7" s="141" t="s">
        <v>460</v>
      </c>
      <c r="B7" s="92" t="s">
        <v>27</v>
      </c>
      <c r="C7" s="93">
        <v>0.05</v>
      </c>
      <c r="D7" s="92" t="s">
        <v>27</v>
      </c>
      <c r="E7" s="140" t="s">
        <v>461</v>
      </c>
    </row>
    <row r="8" spans="1:5" ht="30" customHeight="1">
      <c r="A8" s="139" t="s">
        <v>226</v>
      </c>
      <c r="B8" s="61" t="s">
        <v>27</v>
      </c>
      <c r="C8" s="62">
        <v>0.05</v>
      </c>
      <c r="D8" s="61" t="s">
        <v>27</v>
      </c>
      <c r="E8" s="142" t="s">
        <v>227</v>
      </c>
    </row>
    <row r="9" spans="1:5" ht="74.25" customHeight="1" thickBot="1">
      <c r="A9" s="143" t="s">
        <v>453</v>
      </c>
      <c r="B9" s="144">
        <v>0.05</v>
      </c>
      <c r="C9" s="144">
        <v>0.05</v>
      </c>
      <c r="D9" s="145" t="s">
        <v>27</v>
      </c>
      <c r="E9" s="146" t="s">
        <v>454</v>
      </c>
    </row>
    <row r="10" spans="1:5" ht="20.100000000000001" customHeight="1">
      <c r="A10" s="809" t="s">
        <v>456</v>
      </c>
      <c r="B10" s="809"/>
      <c r="C10" s="809"/>
      <c r="D10" s="809"/>
      <c r="E10" s="809"/>
    </row>
    <row r="11" spans="1:5" ht="20.100000000000001" customHeight="1">
      <c r="A11" s="147" t="s">
        <v>457</v>
      </c>
      <c r="B11" s="148"/>
      <c r="C11" s="148"/>
      <c r="D11" s="148"/>
      <c r="E11" s="148"/>
    </row>
    <row r="12" spans="1:5" ht="20.100000000000001" customHeight="1">
      <c r="A12" s="766" t="s">
        <v>458</v>
      </c>
      <c r="B12" s="766"/>
      <c r="C12" s="766"/>
      <c r="D12" s="766"/>
      <c r="E12" s="766"/>
    </row>
    <row r="13" spans="1:5" ht="20.100000000000001" customHeight="1">
      <c r="A13" s="766" t="s">
        <v>459</v>
      </c>
      <c r="B13" s="766"/>
      <c r="C13" s="766"/>
      <c r="D13" s="766"/>
      <c r="E13" s="766"/>
    </row>
  </sheetData>
  <mergeCells count="7">
    <mergeCell ref="A10:E10"/>
    <mergeCell ref="A12:E12"/>
    <mergeCell ref="A13:E13"/>
    <mergeCell ref="E4:E5"/>
    <mergeCell ref="B1:D1"/>
    <mergeCell ref="E1:E2"/>
    <mergeCell ref="A1:A2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8"/>
  <sheetViews>
    <sheetView topLeftCell="A5" workbookViewId="0">
      <selection activeCell="B35" sqref="B35"/>
    </sheetView>
  </sheetViews>
  <sheetFormatPr defaultRowHeight="16.5"/>
  <cols>
    <col min="2" max="2" width="40.875" customWidth="1"/>
    <col min="4" max="4" width="29.625" customWidth="1"/>
    <col min="5" max="5" width="19.75" customWidth="1"/>
  </cols>
  <sheetData>
    <row r="1" spans="1:5" ht="29.25" thickBot="1">
      <c r="A1" s="174" t="s">
        <v>188</v>
      </c>
      <c r="B1" s="175" t="s">
        <v>189</v>
      </c>
      <c r="C1" s="175" t="s">
        <v>195</v>
      </c>
      <c r="D1" s="175" t="s">
        <v>174</v>
      </c>
      <c r="E1" s="176" t="s">
        <v>190</v>
      </c>
    </row>
    <row r="2" spans="1:5" ht="37.5" customHeight="1" thickTop="1">
      <c r="A2" s="819" t="s">
        <v>468</v>
      </c>
      <c r="B2" s="97" t="s">
        <v>229</v>
      </c>
      <c r="C2" s="98">
        <v>0.05</v>
      </c>
      <c r="D2" s="63" t="s">
        <v>469</v>
      </c>
      <c r="E2" s="823" t="s">
        <v>176</v>
      </c>
    </row>
    <row r="3" spans="1:5" ht="51" customHeight="1">
      <c r="A3" s="820"/>
      <c r="B3" s="99" t="s">
        <v>230</v>
      </c>
      <c r="C3" s="100">
        <v>0.05</v>
      </c>
      <c r="D3" s="64" t="s">
        <v>470</v>
      </c>
      <c r="E3" s="824"/>
    </row>
    <row r="4" spans="1:5" ht="63.75" customHeight="1" thickBot="1">
      <c r="A4" s="820"/>
      <c r="B4" s="99" t="s">
        <v>231</v>
      </c>
      <c r="C4" s="100">
        <v>0.03</v>
      </c>
      <c r="D4" s="96" t="s">
        <v>471</v>
      </c>
      <c r="E4" s="824"/>
    </row>
    <row r="5" spans="1:5" ht="64.5" customHeight="1" thickTop="1">
      <c r="A5" s="820"/>
      <c r="B5" s="101" t="s">
        <v>232</v>
      </c>
      <c r="C5" s="102">
        <v>0.05</v>
      </c>
      <c r="D5" s="65" t="s">
        <v>469</v>
      </c>
      <c r="E5" s="177" t="s">
        <v>472</v>
      </c>
    </row>
    <row r="6" spans="1:5" ht="37.5" customHeight="1">
      <c r="A6" s="820"/>
      <c r="B6" s="99" t="s">
        <v>233</v>
      </c>
      <c r="C6" s="100">
        <v>0.05</v>
      </c>
      <c r="D6" s="96" t="s">
        <v>473</v>
      </c>
      <c r="E6" s="178"/>
    </row>
    <row r="7" spans="1:5" ht="41.25" thickBot="1">
      <c r="A7" s="821"/>
      <c r="B7" s="179" t="s">
        <v>474</v>
      </c>
      <c r="C7" s="180">
        <v>0.02</v>
      </c>
      <c r="D7" s="181" t="s">
        <v>178</v>
      </c>
      <c r="E7" s="182"/>
    </row>
    <row r="8" spans="1:5" ht="157.5" customHeight="1">
      <c r="A8" s="822" t="s">
        <v>475</v>
      </c>
      <c r="B8" s="822"/>
      <c r="C8" s="822"/>
      <c r="D8" s="822"/>
      <c r="E8" s="822"/>
    </row>
  </sheetData>
  <mergeCells count="3">
    <mergeCell ref="A2:A7"/>
    <mergeCell ref="A8:E8"/>
    <mergeCell ref="E2:E4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3"/>
  <sheetViews>
    <sheetView workbookViewId="0">
      <selection activeCell="B35" sqref="B35"/>
    </sheetView>
  </sheetViews>
  <sheetFormatPr defaultRowHeight="16.5"/>
  <cols>
    <col min="2" max="2" width="51.125" customWidth="1"/>
    <col min="4" max="4" width="32.5" customWidth="1"/>
  </cols>
  <sheetData>
    <row r="1" spans="1:4">
      <c r="A1" s="826" t="s">
        <v>194</v>
      </c>
      <c r="B1" s="826" t="s">
        <v>172</v>
      </c>
      <c r="C1" s="109" t="s">
        <v>242</v>
      </c>
      <c r="D1" s="826" t="s">
        <v>174</v>
      </c>
    </row>
    <row r="2" spans="1:4" ht="17.25" thickBot="1">
      <c r="A2" s="827"/>
      <c r="B2" s="827"/>
      <c r="C2" s="110" t="s">
        <v>243</v>
      </c>
      <c r="D2" s="827"/>
    </row>
    <row r="3" spans="1:4" ht="17.25" thickTop="1">
      <c r="A3" s="830" t="s">
        <v>362</v>
      </c>
      <c r="B3" s="828" t="s">
        <v>230</v>
      </c>
      <c r="C3" s="829">
        <v>0.05</v>
      </c>
      <c r="D3" s="111" t="s">
        <v>244</v>
      </c>
    </row>
    <row r="4" spans="1:4">
      <c r="A4" s="831"/>
      <c r="B4" s="775"/>
      <c r="C4" s="776"/>
      <c r="D4" s="112" t="s">
        <v>350</v>
      </c>
    </row>
    <row r="5" spans="1:4">
      <c r="A5" s="831"/>
      <c r="B5" s="113" t="s">
        <v>351</v>
      </c>
      <c r="C5" s="763">
        <v>0.02</v>
      </c>
      <c r="D5" s="774" t="s">
        <v>209</v>
      </c>
    </row>
    <row r="6" spans="1:4">
      <c r="A6" s="831"/>
      <c r="B6" s="114" t="s">
        <v>245</v>
      </c>
      <c r="C6" s="832"/>
      <c r="D6" s="825"/>
    </row>
    <row r="7" spans="1:4">
      <c r="A7" s="831"/>
      <c r="B7" s="112" t="s">
        <v>352</v>
      </c>
      <c r="C7" s="776"/>
      <c r="D7" s="775"/>
    </row>
    <row r="8" spans="1:4">
      <c r="A8" s="831"/>
      <c r="B8" s="113" t="s">
        <v>192</v>
      </c>
      <c r="C8" s="763">
        <v>0.05</v>
      </c>
      <c r="D8" s="113" t="s">
        <v>249</v>
      </c>
    </row>
    <row r="9" spans="1:4">
      <c r="A9" s="831"/>
      <c r="B9" s="114" t="s">
        <v>353</v>
      </c>
      <c r="C9" s="832"/>
      <c r="D9" s="114" t="s">
        <v>250</v>
      </c>
    </row>
    <row r="10" spans="1:4">
      <c r="A10" s="831"/>
      <c r="B10" s="114" t="s">
        <v>246</v>
      </c>
      <c r="C10" s="832"/>
      <c r="D10" s="45"/>
    </row>
    <row r="11" spans="1:4">
      <c r="A11" s="831"/>
      <c r="B11" s="114" t="s">
        <v>247</v>
      </c>
      <c r="C11" s="832"/>
      <c r="D11" s="45"/>
    </row>
    <row r="12" spans="1:4">
      <c r="A12" s="831"/>
      <c r="B12" s="114" t="s">
        <v>354</v>
      </c>
      <c r="C12" s="832"/>
      <c r="D12" s="45"/>
    </row>
    <row r="13" spans="1:4">
      <c r="A13" s="831"/>
      <c r="B13" s="114" t="s">
        <v>355</v>
      </c>
      <c r="C13" s="832"/>
      <c r="D13" s="45"/>
    </row>
    <row r="14" spans="1:4">
      <c r="A14" s="831"/>
      <c r="B14" s="114" t="s">
        <v>248</v>
      </c>
      <c r="C14" s="832"/>
      <c r="D14" s="45"/>
    </row>
    <row r="15" spans="1:4">
      <c r="A15" s="831"/>
      <c r="B15" s="114" t="s">
        <v>356</v>
      </c>
      <c r="C15" s="832"/>
      <c r="D15" s="45"/>
    </row>
    <row r="16" spans="1:4">
      <c r="A16" s="831"/>
      <c r="B16" s="114" t="s">
        <v>357</v>
      </c>
      <c r="C16" s="832"/>
      <c r="D16" s="45"/>
    </row>
    <row r="17" spans="1:4">
      <c r="A17" s="831"/>
      <c r="B17" s="112" t="s">
        <v>276</v>
      </c>
      <c r="C17" s="776"/>
      <c r="D17" s="46"/>
    </row>
    <row r="18" spans="1:4">
      <c r="A18" s="831"/>
      <c r="B18" s="774" t="s">
        <v>251</v>
      </c>
      <c r="C18" s="763">
        <v>0.05</v>
      </c>
      <c r="D18" s="113" t="s">
        <v>358</v>
      </c>
    </row>
    <row r="19" spans="1:4" ht="24">
      <c r="A19" s="831"/>
      <c r="B19" s="775"/>
      <c r="C19" s="776"/>
      <c r="D19" s="112" t="s">
        <v>359</v>
      </c>
    </row>
    <row r="20" spans="1:4">
      <c r="A20" s="831"/>
      <c r="B20" s="115" t="s">
        <v>252</v>
      </c>
      <c r="C20" s="116">
        <v>0.05</v>
      </c>
      <c r="D20" s="113" t="s">
        <v>360</v>
      </c>
    </row>
    <row r="21" spans="1:4" ht="24">
      <c r="A21" s="778"/>
      <c r="B21" s="115" t="s">
        <v>361</v>
      </c>
      <c r="C21" s="116">
        <v>0.03</v>
      </c>
      <c r="D21" s="112" t="s">
        <v>253</v>
      </c>
    </row>
    <row r="22" spans="1:4">
      <c r="A22" s="117" t="s">
        <v>24</v>
      </c>
      <c r="B22" s="113" t="s">
        <v>254</v>
      </c>
      <c r="C22" s="763">
        <v>0.03</v>
      </c>
      <c r="D22" s="113" t="s">
        <v>358</v>
      </c>
    </row>
    <row r="23" spans="1:4" ht="24">
      <c r="A23" s="118" t="s">
        <v>330</v>
      </c>
      <c r="B23" s="112" t="s">
        <v>255</v>
      </c>
      <c r="C23" s="776"/>
      <c r="D23" s="112" t="s">
        <v>359</v>
      </c>
    </row>
  </sheetData>
  <mergeCells count="12">
    <mergeCell ref="B18:B19"/>
    <mergeCell ref="C18:C19"/>
    <mergeCell ref="C22:C23"/>
    <mergeCell ref="A3:A21"/>
    <mergeCell ref="C8:C17"/>
    <mergeCell ref="C5:C7"/>
    <mergeCell ref="D5:D7"/>
    <mergeCell ref="A1:A2"/>
    <mergeCell ref="B1:B2"/>
    <mergeCell ref="D1:D2"/>
    <mergeCell ref="B3:B4"/>
    <mergeCell ref="C3:C4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9"/>
  <sheetViews>
    <sheetView workbookViewId="0">
      <selection activeCell="I23" sqref="I23"/>
    </sheetView>
  </sheetViews>
  <sheetFormatPr defaultRowHeight="16.5"/>
  <cols>
    <col min="2" max="2" width="60.125" customWidth="1"/>
    <col min="3" max="3" width="15.5" customWidth="1"/>
    <col min="4" max="4" width="32.625" customWidth="1"/>
  </cols>
  <sheetData>
    <row r="1" spans="1:4" ht="17.25" thickBot="1">
      <c r="A1" s="260" t="s">
        <v>570</v>
      </c>
      <c r="B1" s="261" t="s">
        <v>189</v>
      </c>
      <c r="C1" s="261" t="s">
        <v>195</v>
      </c>
      <c r="D1" s="262" t="s">
        <v>174</v>
      </c>
    </row>
    <row r="2" spans="1:4">
      <c r="A2" s="833" t="s">
        <v>571</v>
      </c>
      <c r="B2" s="263" t="s">
        <v>263</v>
      </c>
      <c r="C2" s="264" t="s">
        <v>197</v>
      </c>
      <c r="D2" s="265" t="s">
        <v>209</v>
      </c>
    </row>
    <row r="3" spans="1:4" ht="22.5" customHeight="1">
      <c r="A3" s="834"/>
      <c r="B3" s="74" t="s">
        <v>568</v>
      </c>
      <c r="C3" s="108" t="s">
        <v>197</v>
      </c>
      <c r="D3" s="266" t="s">
        <v>184</v>
      </c>
    </row>
    <row r="4" spans="1:4">
      <c r="A4" s="834"/>
      <c r="B4" s="840" t="s">
        <v>281</v>
      </c>
      <c r="C4" s="842" t="s">
        <v>197</v>
      </c>
      <c r="D4" s="848" t="s">
        <v>282</v>
      </c>
    </row>
    <row r="5" spans="1:4">
      <c r="A5" s="834"/>
      <c r="B5" s="840"/>
      <c r="C5" s="842"/>
      <c r="D5" s="848"/>
    </row>
    <row r="6" spans="1:4">
      <c r="A6" s="834"/>
      <c r="B6" s="107" t="s">
        <v>283</v>
      </c>
      <c r="C6" s="106" t="s">
        <v>284</v>
      </c>
      <c r="D6" s="848"/>
    </row>
    <row r="7" spans="1:4">
      <c r="A7" s="834"/>
      <c r="B7" s="74" t="s">
        <v>266</v>
      </c>
      <c r="C7" s="108" t="s">
        <v>197</v>
      </c>
      <c r="D7" s="266" t="s">
        <v>209</v>
      </c>
    </row>
    <row r="8" spans="1:4">
      <c r="A8" s="834"/>
      <c r="B8" s="107" t="s">
        <v>234</v>
      </c>
      <c r="C8" s="847" t="s">
        <v>196</v>
      </c>
      <c r="D8" s="848" t="s">
        <v>569</v>
      </c>
    </row>
    <row r="9" spans="1:4">
      <c r="A9" s="834"/>
      <c r="B9" s="107" t="s">
        <v>268</v>
      </c>
      <c r="C9" s="847"/>
      <c r="D9" s="848"/>
    </row>
    <row r="10" spans="1:4" ht="17.25" thickBot="1">
      <c r="A10" s="835"/>
      <c r="B10" s="267" t="s">
        <v>236</v>
      </c>
      <c r="C10" s="849"/>
      <c r="D10" s="850"/>
    </row>
    <row r="11" spans="1:4">
      <c r="A11" s="836" t="s">
        <v>554</v>
      </c>
      <c r="B11" s="269" t="s">
        <v>269</v>
      </c>
      <c r="C11" s="853" t="s">
        <v>196</v>
      </c>
      <c r="D11" s="854" t="s">
        <v>184</v>
      </c>
    </row>
    <row r="12" spans="1:4">
      <c r="A12" s="837"/>
      <c r="B12" s="107" t="s">
        <v>270</v>
      </c>
      <c r="C12" s="847"/>
      <c r="D12" s="848"/>
    </row>
    <row r="13" spans="1:4">
      <c r="A13" s="837"/>
      <c r="B13" s="107" t="s">
        <v>271</v>
      </c>
      <c r="C13" s="847" t="s">
        <v>196</v>
      </c>
      <c r="D13" s="848" t="s">
        <v>209</v>
      </c>
    </row>
    <row r="14" spans="1:4">
      <c r="A14" s="837"/>
      <c r="B14" s="107" t="s">
        <v>270</v>
      </c>
      <c r="C14" s="847"/>
      <c r="D14" s="848"/>
    </row>
    <row r="15" spans="1:4">
      <c r="A15" s="837"/>
      <c r="B15" s="107" t="s">
        <v>272</v>
      </c>
      <c r="C15" s="847" t="s">
        <v>196</v>
      </c>
      <c r="D15" s="848" t="s">
        <v>209</v>
      </c>
    </row>
    <row r="16" spans="1:4">
      <c r="A16" s="837"/>
      <c r="B16" s="107" t="s">
        <v>273</v>
      </c>
      <c r="C16" s="847"/>
      <c r="D16" s="848"/>
    </row>
    <row r="17" spans="1:4">
      <c r="A17" s="837"/>
      <c r="B17" s="107" t="s">
        <v>264</v>
      </c>
      <c r="C17" s="847" t="s">
        <v>196</v>
      </c>
      <c r="D17" s="848" t="s">
        <v>181</v>
      </c>
    </row>
    <row r="18" spans="1:4">
      <c r="A18" s="837"/>
      <c r="B18" s="107" t="s">
        <v>265</v>
      </c>
      <c r="C18" s="847"/>
      <c r="D18" s="848"/>
    </row>
    <row r="19" spans="1:4">
      <c r="A19" s="837"/>
      <c r="B19" s="74" t="s">
        <v>274</v>
      </c>
      <c r="C19" s="847"/>
      <c r="D19" s="848"/>
    </row>
    <row r="20" spans="1:4">
      <c r="A20" s="837"/>
      <c r="B20" s="74" t="s">
        <v>275</v>
      </c>
      <c r="C20" s="847"/>
      <c r="D20" s="848"/>
    </row>
    <row r="21" spans="1:4" ht="17.25" thickBot="1">
      <c r="A21" s="838"/>
      <c r="B21" s="270" t="s">
        <v>276</v>
      </c>
      <c r="C21" s="849"/>
      <c r="D21" s="850"/>
    </row>
    <row r="22" spans="1:4">
      <c r="A22" s="844" t="s">
        <v>572</v>
      </c>
      <c r="B22" s="839" t="s">
        <v>263</v>
      </c>
      <c r="C22" s="841" t="s">
        <v>197</v>
      </c>
      <c r="D22" s="268" t="s">
        <v>277</v>
      </c>
    </row>
    <row r="23" spans="1:4">
      <c r="A23" s="845"/>
      <c r="B23" s="840"/>
      <c r="C23" s="842"/>
      <c r="D23" s="259" t="s">
        <v>278</v>
      </c>
    </row>
    <row r="24" spans="1:4">
      <c r="A24" s="845"/>
      <c r="B24" s="107" t="s">
        <v>280</v>
      </c>
      <c r="C24" s="108" t="s">
        <v>197</v>
      </c>
      <c r="D24" s="259" t="s">
        <v>279</v>
      </c>
    </row>
    <row r="25" spans="1:4">
      <c r="A25" s="845"/>
      <c r="B25" s="107" t="s">
        <v>281</v>
      </c>
      <c r="C25" s="108" t="s">
        <v>197</v>
      </c>
      <c r="D25" s="843" t="s">
        <v>282</v>
      </c>
    </row>
    <row r="26" spans="1:4">
      <c r="A26" s="845"/>
      <c r="B26" s="107" t="s">
        <v>283</v>
      </c>
      <c r="C26" s="106" t="s">
        <v>284</v>
      </c>
      <c r="D26" s="843"/>
    </row>
    <row r="27" spans="1:4">
      <c r="A27" s="845"/>
      <c r="B27" s="107" t="s">
        <v>285</v>
      </c>
      <c r="C27" s="847" t="s">
        <v>196</v>
      </c>
      <c r="D27" s="843" t="s">
        <v>286</v>
      </c>
    </row>
    <row r="28" spans="1:4">
      <c r="A28" s="845"/>
      <c r="B28" s="107" t="s">
        <v>235</v>
      </c>
      <c r="C28" s="847"/>
      <c r="D28" s="843"/>
    </row>
    <row r="29" spans="1:4" ht="17.25" thickBot="1">
      <c r="A29" s="846"/>
      <c r="B29" s="75" t="s">
        <v>236</v>
      </c>
      <c r="C29" s="851"/>
      <c r="D29" s="852"/>
    </row>
  </sheetData>
  <mergeCells count="21">
    <mergeCell ref="C4:C5"/>
    <mergeCell ref="C8:C10"/>
    <mergeCell ref="D4:D6"/>
    <mergeCell ref="C11:C12"/>
    <mergeCell ref="D11:D12"/>
    <mergeCell ref="A2:A10"/>
    <mergeCell ref="A11:A21"/>
    <mergeCell ref="B22:B23"/>
    <mergeCell ref="C22:C23"/>
    <mergeCell ref="D25:D26"/>
    <mergeCell ref="B4:B5"/>
    <mergeCell ref="A22:A29"/>
    <mergeCell ref="C15:C16"/>
    <mergeCell ref="D15:D16"/>
    <mergeCell ref="C17:C21"/>
    <mergeCell ref="D17:D21"/>
    <mergeCell ref="C13:C14"/>
    <mergeCell ref="D13:D14"/>
    <mergeCell ref="D8:D10"/>
    <mergeCell ref="C27:C29"/>
    <mergeCell ref="D27:D2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abSelected="1" view="pageBreakPreview" zoomScale="80" zoomScaleNormal="100" zoomScaleSheetLayoutView="80" workbookViewId="0">
      <selection sqref="A1:H1"/>
    </sheetView>
  </sheetViews>
  <sheetFormatPr defaultRowHeight="16.5"/>
  <cols>
    <col min="1" max="1" width="10.375" style="1" customWidth="1"/>
    <col min="2" max="2" width="11.25" style="3" customWidth="1"/>
    <col min="3" max="4" width="18.625" style="6" customWidth="1"/>
    <col min="5" max="8" width="18.625" style="5" customWidth="1"/>
    <col min="9" max="9" width="25.75" style="1" customWidth="1"/>
    <col min="10" max="16384" width="9" style="1"/>
  </cols>
  <sheetData>
    <row r="1" spans="1:9" ht="40.5" customHeight="1" thickBot="1">
      <c r="A1" s="538" t="s">
        <v>730</v>
      </c>
      <c r="B1" s="538"/>
      <c r="C1" s="538"/>
      <c r="D1" s="538"/>
      <c r="E1" s="538"/>
      <c r="F1" s="538"/>
      <c r="G1" s="538"/>
      <c r="H1" s="538"/>
    </row>
    <row r="2" spans="1:9" ht="36" customHeight="1">
      <c r="A2" s="527" t="s">
        <v>729</v>
      </c>
      <c r="B2" s="432" t="s">
        <v>728</v>
      </c>
      <c r="C2" s="539" t="s">
        <v>9</v>
      </c>
      <c r="D2" s="539"/>
      <c r="E2" s="539" t="s">
        <v>10</v>
      </c>
      <c r="F2" s="539"/>
      <c r="G2" s="539" t="s">
        <v>727</v>
      </c>
      <c r="H2" s="540"/>
    </row>
    <row r="3" spans="1:9" ht="36" customHeight="1">
      <c r="A3" s="528"/>
      <c r="B3" s="431" t="s">
        <v>726</v>
      </c>
      <c r="C3" s="534" t="s">
        <v>334</v>
      </c>
      <c r="D3" s="534"/>
      <c r="E3" s="534" t="s">
        <v>725</v>
      </c>
      <c r="F3" s="534"/>
      <c r="G3" s="534" t="s">
        <v>343</v>
      </c>
      <c r="H3" s="535"/>
    </row>
    <row r="4" spans="1:9" ht="36" customHeight="1">
      <c r="A4" s="528"/>
      <c r="B4" s="431" t="s">
        <v>724</v>
      </c>
      <c r="C4" s="534" t="s">
        <v>723</v>
      </c>
      <c r="D4" s="534"/>
      <c r="E4" s="534" t="s">
        <v>722</v>
      </c>
      <c r="F4" s="534"/>
      <c r="G4" s="534" t="s">
        <v>344</v>
      </c>
      <c r="H4" s="535"/>
    </row>
    <row r="5" spans="1:9" ht="36" customHeight="1">
      <c r="A5" s="528"/>
      <c r="B5" s="431" t="s">
        <v>721</v>
      </c>
      <c r="C5" s="534" t="s">
        <v>720</v>
      </c>
      <c r="D5" s="534"/>
      <c r="E5" s="534" t="s">
        <v>719</v>
      </c>
      <c r="F5" s="534"/>
      <c r="G5" s="534" t="s">
        <v>718</v>
      </c>
      <c r="H5" s="535"/>
    </row>
    <row r="6" spans="1:9" s="2" customFormat="1" ht="36" customHeight="1" thickBot="1">
      <c r="A6" s="529"/>
      <c r="B6" s="430" t="s">
        <v>717</v>
      </c>
      <c r="C6" s="536" t="s">
        <v>338</v>
      </c>
      <c r="D6" s="536"/>
      <c r="E6" s="536" t="s">
        <v>342</v>
      </c>
      <c r="F6" s="536"/>
      <c r="G6" s="536" t="s">
        <v>716</v>
      </c>
      <c r="H6" s="537"/>
      <c r="I6" s="1"/>
    </row>
    <row r="7" spans="1:9" s="2" customFormat="1" ht="30" customHeight="1">
      <c r="A7" s="429"/>
      <c r="B7" s="428"/>
      <c r="C7" s="428"/>
      <c r="D7" s="428"/>
      <c r="E7" s="428"/>
      <c r="F7" s="428"/>
      <c r="G7" s="428"/>
      <c r="H7" s="428"/>
      <c r="I7" s="1"/>
    </row>
    <row r="8" spans="1:9" s="9" customFormat="1" ht="40.5" customHeight="1" thickBot="1">
      <c r="A8" s="427" t="s">
        <v>715</v>
      </c>
      <c r="B8" s="420"/>
      <c r="C8" s="420"/>
      <c r="D8" s="420"/>
      <c r="E8" s="420"/>
      <c r="F8" s="420"/>
      <c r="G8" s="420"/>
      <c r="H8" s="420"/>
      <c r="I8" s="426"/>
    </row>
    <row r="9" spans="1:9" s="9" customFormat="1" ht="32.1" customHeight="1">
      <c r="A9" s="530" t="s">
        <v>714</v>
      </c>
      <c r="B9" s="532" t="s">
        <v>713</v>
      </c>
      <c r="C9" s="514" t="s">
        <v>9</v>
      </c>
      <c r="D9" s="514"/>
      <c r="E9" s="514" t="s">
        <v>712</v>
      </c>
      <c r="F9" s="514"/>
      <c r="G9" s="514" t="s">
        <v>711</v>
      </c>
      <c r="H9" s="514"/>
      <c r="I9" s="522" t="s">
        <v>710</v>
      </c>
    </row>
    <row r="10" spans="1:9" s="9" customFormat="1" ht="32.1" customHeight="1">
      <c r="A10" s="531"/>
      <c r="B10" s="533"/>
      <c r="C10" s="425" t="s">
        <v>6</v>
      </c>
      <c r="D10" s="425" t="s">
        <v>709</v>
      </c>
      <c r="E10" s="425" t="s">
        <v>708</v>
      </c>
      <c r="F10" s="425" t="s">
        <v>709</v>
      </c>
      <c r="G10" s="425" t="s">
        <v>708</v>
      </c>
      <c r="H10" s="425" t="s">
        <v>707</v>
      </c>
      <c r="I10" s="523"/>
    </row>
    <row r="11" spans="1:9" s="9" customFormat="1" ht="32.1" customHeight="1">
      <c r="A11" s="524" t="s">
        <v>319</v>
      </c>
      <c r="B11" s="422" t="s">
        <v>706</v>
      </c>
      <c r="C11" s="12" t="s">
        <v>674</v>
      </c>
      <c r="D11" s="12"/>
      <c r="E11" s="11" t="s">
        <v>673</v>
      </c>
      <c r="F11" s="11"/>
      <c r="G11" s="32" t="s">
        <v>698</v>
      </c>
      <c r="H11" s="32"/>
      <c r="I11" s="423"/>
    </row>
    <row r="12" spans="1:9" s="9" customFormat="1" ht="32.1" customHeight="1">
      <c r="A12" s="524"/>
      <c r="B12" s="422" t="s">
        <v>705</v>
      </c>
      <c r="C12" s="12" t="s">
        <v>704</v>
      </c>
      <c r="D12" s="12"/>
      <c r="E12" s="12" t="s">
        <v>703</v>
      </c>
      <c r="F12" s="12"/>
      <c r="G12" s="32" t="s">
        <v>702</v>
      </c>
      <c r="H12" s="32"/>
      <c r="I12" s="423"/>
    </row>
    <row r="13" spans="1:9" s="9" customFormat="1" ht="32.1" customHeight="1">
      <c r="A13" s="524"/>
      <c r="B13" s="422" t="s">
        <v>41</v>
      </c>
      <c r="C13" s="12" t="s">
        <v>674</v>
      </c>
      <c r="D13" s="12"/>
      <c r="E13" s="11" t="s">
        <v>673</v>
      </c>
      <c r="F13" s="12"/>
      <c r="G13" s="32" t="s">
        <v>698</v>
      </c>
      <c r="H13" s="32"/>
      <c r="I13" s="423"/>
    </row>
    <row r="14" spans="1:9" s="9" customFormat="1" ht="32.1" customHeight="1">
      <c r="A14" s="524"/>
      <c r="B14" s="422" t="s">
        <v>701</v>
      </c>
      <c r="C14" s="12" t="s">
        <v>700</v>
      </c>
      <c r="D14" s="12"/>
      <c r="E14" s="12" t="s">
        <v>699</v>
      </c>
      <c r="F14" s="12"/>
      <c r="G14" s="32" t="s">
        <v>698</v>
      </c>
      <c r="H14" s="32"/>
      <c r="I14" s="423"/>
    </row>
    <row r="15" spans="1:9" s="9" customFormat="1" ht="32.1" customHeight="1">
      <c r="A15" s="524" t="s">
        <v>697</v>
      </c>
      <c r="B15" s="422" t="s">
        <v>696</v>
      </c>
      <c r="C15" s="15" t="s">
        <v>693</v>
      </c>
      <c r="D15" s="15"/>
      <c r="E15" s="16" t="s">
        <v>692</v>
      </c>
      <c r="F15" s="16"/>
      <c r="G15" s="32" t="s">
        <v>575</v>
      </c>
      <c r="H15" s="32"/>
      <c r="I15" s="423"/>
    </row>
    <row r="16" spans="1:9" s="9" customFormat="1" ht="32.1" customHeight="1">
      <c r="A16" s="524"/>
      <c r="B16" s="422" t="s">
        <v>44</v>
      </c>
      <c r="C16" s="15" t="s">
        <v>693</v>
      </c>
      <c r="D16" s="15" t="s">
        <v>693</v>
      </c>
      <c r="E16" s="16" t="s">
        <v>692</v>
      </c>
      <c r="F16" s="16" t="s">
        <v>692</v>
      </c>
      <c r="G16" s="32" t="s">
        <v>695</v>
      </c>
      <c r="H16" s="32" t="s">
        <v>695</v>
      </c>
      <c r="I16" s="423" t="s">
        <v>666</v>
      </c>
    </row>
    <row r="17" spans="1:9" s="9" customFormat="1" ht="32.1" customHeight="1">
      <c r="A17" s="524"/>
      <c r="B17" s="422" t="s">
        <v>694</v>
      </c>
      <c r="C17" s="15" t="s">
        <v>693</v>
      </c>
      <c r="D17" s="12"/>
      <c r="E17" s="16" t="s">
        <v>692</v>
      </c>
      <c r="F17" s="14"/>
      <c r="G17" s="32" t="s">
        <v>575</v>
      </c>
      <c r="H17" s="32"/>
      <c r="I17" s="423"/>
    </row>
    <row r="18" spans="1:9" s="9" customFormat="1" ht="32.1" customHeight="1">
      <c r="A18" s="524" t="s">
        <v>321</v>
      </c>
      <c r="B18" s="422" t="s">
        <v>691</v>
      </c>
      <c r="C18" s="12" t="s">
        <v>689</v>
      </c>
      <c r="D18" s="12"/>
      <c r="E18" s="11" t="s">
        <v>688</v>
      </c>
      <c r="F18" s="11"/>
      <c r="G18" s="32" t="s">
        <v>348</v>
      </c>
      <c r="H18" s="32"/>
      <c r="I18" s="423"/>
    </row>
    <row r="19" spans="1:9" s="9" customFormat="1" ht="32.1" customHeight="1">
      <c r="A19" s="524"/>
      <c r="B19" s="422" t="s">
        <v>690</v>
      </c>
      <c r="C19" s="12" t="s">
        <v>689</v>
      </c>
      <c r="D19" s="12"/>
      <c r="E19" s="11" t="s">
        <v>688</v>
      </c>
      <c r="F19" s="11"/>
      <c r="G19" s="32" t="s">
        <v>348</v>
      </c>
      <c r="H19" s="32"/>
      <c r="I19" s="423"/>
    </row>
    <row r="20" spans="1:9" s="9" customFormat="1" ht="32.1" customHeight="1">
      <c r="A20" s="524"/>
      <c r="B20" s="422" t="s">
        <v>687</v>
      </c>
      <c r="C20" s="424" t="s">
        <v>686</v>
      </c>
      <c r="D20" s="12"/>
      <c r="E20" s="11" t="s">
        <v>685</v>
      </c>
      <c r="F20" s="11"/>
      <c r="G20" s="32" t="s">
        <v>348</v>
      </c>
      <c r="H20" s="32"/>
      <c r="I20" s="423"/>
    </row>
    <row r="21" spans="1:9" s="9" customFormat="1" ht="32.1" customHeight="1">
      <c r="A21" s="524" t="s">
        <v>322</v>
      </c>
      <c r="B21" s="422" t="s">
        <v>49</v>
      </c>
      <c r="C21" s="14" t="s">
        <v>671</v>
      </c>
      <c r="D21" s="14"/>
      <c r="E21" s="14" t="s">
        <v>683</v>
      </c>
      <c r="F21" s="14"/>
      <c r="G21" s="32" t="s">
        <v>348</v>
      </c>
      <c r="H21" s="32"/>
      <c r="I21" s="423"/>
    </row>
    <row r="22" spans="1:9" s="9" customFormat="1" ht="32.1" customHeight="1">
      <c r="A22" s="524"/>
      <c r="B22" s="422" t="s">
        <v>684</v>
      </c>
      <c r="C22" s="14" t="s">
        <v>671</v>
      </c>
      <c r="D22" s="14"/>
      <c r="E22" s="14" t="s">
        <v>683</v>
      </c>
      <c r="F22" s="14"/>
      <c r="G22" s="32" t="s">
        <v>348</v>
      </c>
      <c r="H22" s="32"/>
      <c r="I22" s="423"/>
    </row>
    <row r="23" spans="1:9" s="9" customFormat="1" ht="32.1" customHeight="1">
      <c r="A23" s="524"/>
      <c r="B23" s="422" t="s">
        <v>53</v>
      </c>
      <c r="C23" s="14" t="s">
        <v>671</v>
      </c>
      <c r="D23" s="14"/>
      <c r="E23" s="14" t="s">
        <v>683</v>
      </c>
      <c r="F23" s="14"/>
      <c r="G23" s="32" t="s">
        <v>348</v>
      </c>
      <c r="H23" s="32"/>
      <c r="I23" s="423"/>
    </row>
    <row r="24" spans="1:9" s="9" customFormat="1" ht="32.1" customHeight="1">
      <c r="A24" s="524"/>
      <c r="B24" s="422" t="s">
        <v>55</v>
      </c>
      <c r="C24" s="14" t="s">
        <v>671</v>
      </c>
      <c r="D24" s="14"/>
      <c r="E24" s="14" t="s">
        <v>683</v>
      </c>
      <c r="F24" s="14"/>
      <c r="G24" s="32" t="s">
        <v>348</v>
      </c>
      <c r="H24" s="32"/>
      <c r="I24" s="423"/>
    </row>
    <row r="25" spans="1:9" s="9" customFormat="1" ht="32.1" customHeight="1">
      <c r="A25" s="524" t="s">
        <v>323</v>
      </c>
      <c r="B25" s="422" t="s">
        <v>682</v>
      </c>
      <c r="C25" s="14" t="s">
        <v>680</v>
      </c>
      <c r="D25" s="14"/>
      <c r="E25" s="17" t="s">
        <v>668</v>
      </c>
      <c r="F25" s="17"/>
      <c r="G25" s="32" t="s">
        <v>348</v>
      </c>
      <c r="H25" s="32"/>
      <c r="I25" s="423"/>
    </row>
    <row r="26" spans="1:9" s="9" customFormat="1" ht="32.1" customHeight="1">
      <c r="A26" s="524"/>
      <c r="B26" s="422" t="s">
        <v>59</v>
      </c>
      <c r="C26" s="14" t="s">
        <v>680</v>
      </c>
      <c r="D26" s="14"/>
      <c r="E26" s="17" t="s">
        <v>668</v>
      </c>
      <c r="F26" s="17"/>
      <c r="G26" s="32" t="s">
        <v>348</v>
      </c>
      <c r="H26" s="32"/>
      <c r="I26" s="423"/>
    </row>
    <row r="27" spans="1:9" s="9" customFormat="1" ht="32.1" customHeight="1">
      <c r="A27" s="524"/>
      <c r="B27" s="422" t="s">
        <v>61</v>
      </c>
      <c r="C27" s="14" t="s">
        <v>680</v>
      </c>
      <c r="D27" s="14"/>
      <c r="E27" s="17" t="s">
        <v>668</v>
      </c>
      <c r="F27" s="17"/>
      <c r="G27" s="32" t="s">
        <v>348</v>
      </c>
      <c r="H27" s="32"/>
      <c r="I27" s="423"/>
    </row>
    <row r="28" spans="1:9" s="9" customFormat="1" ht="32.1" customHeight="1">
      <c r="A28" s="524"/>
      <c r="B28" s="422" t="s">
        <v>681</v>
      </c>
      <c r="C28" s="14" t="s">
        <v>680</v>
      </c>
      <c r="D28" s="14"/>
      <c r="E28" s="17" t="s">
        <v>668</v>
      </c>
      <c r="F28" s="17"/>
      <c r="G28" s="32" t="s">
        <v>348</v>
      </c>
      <c r="H28" s="32"/>
      <c r="I28" s="423"/>
    </row>
    <row r="29" spans="1:9" s="9" customFormat="1" ht="32.1" customHeight="1">
      <c r="A29" s="524" t="s">
        <v>324</v>
      </c>
      <c r="B29" s="422" t="s">
        <v>679</v>
      </c>
      <c r="C29" s="14" t="s">
        <v>677</v>
      </c>
      <c r="D29" s="14"/>
      <c r="E29" s="11" t="s">
        <v>670</v>
      </c>
      <c r="F29" s="11"/>
      <c r="G29" s="32" t="s">
        <v>659</v>
      </c>
      <c r="H29" s="32"/>
      <c r="I29" s="423"/>
    </row>
    <row r="30" spans="1:9" s="9" customFormat="1" ht="32.1" customHeight="1">
      <c r="A30" s="524"/>
      <c r="B30" s="422" t="s">
        <v>67</v>
      </c>
      <c r="C30" s="14" t="s">
        <v>677</v>
      </c>
      <c r="D30" s="14" t="s">
        <v>677</v>
      </c>
      <c r="E30" s="11" t="s">
        <v>670</v>
      </c>
      <c r="F30" s="11" t="s">
        <v>670</v>
      </c>
      <c r="G30" s="32" t="s">
        <v>659</v>
      </c>
      <c r="H30" s="32" t="s">
        <v>659</v>
      </c>
      <c r="I30" s="25" t="s">
        <v>539</v>
      </c>
    </row>
    <row r="31" spans="1:9" s="9" customFormat="1" ht="32.1" customHeight="1">
      <c r="A31" s="524"/>
      <c r="B31" s="422" t="s">
        <v>678</v>
      </c>
      <c r="C31" s="14" t="s">
        <v>677</v>
      </c>
      <c r="D31" s="14"/>
      <c r="E31" s="11" t="s">
        <v>670</v>
      </c>
      <c r="F31" s="11"/>
      <c r="G31" s="32" t="s">
        <v>659</v>
      </c>
      <c r="H31" s="32"/>
      <c r="I31" s="25"/>
    </row>
    <row r="32" spans="1:9" s="9" customFormat="1" ht="32.1" customHeight="1">
      <c r="A32" s="524" t="s">
        <v>325</v>
      </c>
      <c r="B32" s="422" t="s">
        <v>676</v>
      </c>
      <c r="C32" s="14" t="s">
        <v>674</v>
      </c>
      <c r="D32" s="14"/>
      <c r="E32" s="17" t="s">
        <v>673</v>
      </c>
      <c r="F32" s="17"/>
      <c r="G32" s="32" t="s">
        <v>347</v>
      </c>
      <c r="H32" s="32" t="s">
        <v>348</v>
      </c>
      <c r="I32" s="27" t="s">
        <v>540</v>
      </c>
    </row>
    <row r="33" spans="1:9" s="9" customFormat="1" ht="32.1" customHeight="1">
      <c r="A33" s="524"/>
      <c r="B33" s="422" t="s">
        <v>73</v>
      </c>
      <c r="C33" s="14" t="s">
        <v>674</v>
      </c>
      <c r="D33" s="17"/>
      <c r="E33" s="17" t="s">
        <v>673</v>
      </c>
      <c r="F33" s="17"/>
      <c r="G33" s="32" t="s">
        <v>347</v>
      </c>
      <c r="H33" s="32" t="s">
        <v>347</v>
      </c>
      <c r="I33" s="27" t="s">
        <v>540</v>
      </c>
    </row>
    <row r="34" spans="1:9" s="9" customFormat="1" ht="32.1" customHeight="1">
      <c r="A34" s="524"/>
      <c r="B34" s="422" t="s">
        <v>675</v>
      </c>
      <c r="C34" s="14" t="s">
        <v>674</v>
      </c>
      <c r="D34" s="17"/>
      <c r="E34" s="17" t="s">
        <v>673</v>
      </c>
      <c r="F34" s="17"/>
      <c r="G34" s="32" t="s">
        <v>347</v>
      </c>
      <c r="H34" s="32"/>
      <c r="I34" s="38"/>
    </row>
    <row r="35" spans="1:9" ht="32.1" customHeight="1">
      <c r="A35" s="524" t="s">
        <v>672</v>
      </c>
      <c r="B35" s="422" t="s">
        <v>77</v>
      </c>
      <c r="C35" s="14" t="s">
        <v>671</v>
      </c>
      <c r="D35" s="14"/>
      <c r="E35" s="14" t="s">
        <v>670</v>
      </c>
      <c r="F35" s="14"/>
      <c r="G35" s="32" t="s">
        <v>348</v>
      </c>
      <c r="H35" s="32"/>
      <c r="I35" s="38"/>
    </row>
    <row r="36" spans="1:9" ht="32.1" customHeight="1">
      <c r="A36" s="524"/>
      <c r="B36" s="422" t="s">
        <v>78</v>
      </c>
      <c r="C36" s="14" t="s">
        <v>671</v>
      </c>
      <c r="D36" s="14"/>
      <c r="E36" s="14" t="s">
        <v>670</v>
      </c>
      <c r="F36" s="17"/>
      <c r="G36" s="32" t="s">
        <v>348</v>
      </c>
      <c r="H36" s="32"/>
      <c r="I36" s="27"/>
    </row>
    <row r="37" spans="1:9" ht="32.1" customHeight="1" thickBot="1">
      <c r="A37" s="525"/>
      <c r="B37" s="421" t="s">
        <v>80</v>
      </c>
      <c r="C37" s="19" t="s">
        <v>669</v>
      </c>
      <c r="D37" s="19"/>
      <c r="E37" s="19" t="s">
        <v>668</v>
      </c>
      <c r="F37" s="20"/>
      <c r="G37" s="304" t="s">
        <v>347</v>
      </c>
      <c r="H37" s="304" t="s">
        <v>347</v>
      </c>
      <c r="I37" s="28" t="s">
        <v>540</v>
      </c>
    </row>
    <row r="38" spans="1:9" ht="27" customHeight="1">
      <c r="A38" s="526" t="s">
        <v>667</v>
      </c>
      <c r="B38" s="526"/>
      <c r="C38" s="526"/>
      <c r="D38" s="526"/>
      <c r="E38" s="526"/>
      <c r="F38" s="526"/>
      <c r="G38" s="526"/>
      <c r="H38" s="526"/>
      <c r="I38" s="526"/>
    </row>
  </sheetData>
  <mergeCells count="32">
    <mergeCell ref="A1:H1"/>
    <mergeCell ref="C2:D2"/>
    <mergeCell ref="E2:F2"/>
    <mergeCell ref="G2:H2"/>
    <mergeCell ref="C3:D3"/>
    <mergeCell ref="E3:F3"/>
    <mergeCell ref="G3:H3"/>
    <mergeCell ref="G4:H4"/>
    <mergeCell ref="C5:D5"/>
    <mergeCell ref="E5:F5"/>
    <mergeCell ref="G5:H5"/>
    <mergeCell ref="C6:D6"/>
    <mergeCell ref="E6:F6"/>
    <mergeCell ref="G6:H6"/>
    <mergeCell ref="C4:D4"/>
    <mergeCell ref="E4:F4"/>
    <mergeCell ref="I9:I10"/>
    <mergeCell ref="A32:A34"/>
    <mergeCell ref="A35:A37"/>
    <mergeCell ref="A38:I38"/>
    <mergeCell ref="A2:A6"/>
    <mergeCell ref="A11:A14"/>
    <mergeCell ref="A15:A17"/>
    <mergeCell ref="A18:A20"/>
    <mergeCell ref="A21:A24"/>
    <mergeCell ref="A25:A28"/>
    <mergeCell ref="A29:A31"/>
    <mergeCell ref="A9:A10"/>
    <mergeCell ref="B9:B10"/>
    <mergeCell ref="C9:D9"/>
    <mergeCell ref="E9:F9"/>
    <mergeCell ref="G9:H9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2"/>
  <sheetViews>
    <sheetView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G30" sqref="G30"/>
    </sheetView>
  </sheetViews>
  <sheetFormatPr defaultRowHeight="16.5"/>
  <cols>
    <col min="1" max="1" width="6.125" style="1" customWidth="1"/>
    <col min="2" max="2" width="9" style="1"/>
    <col min="3" max="3" width="11.25" style="3" customWidth="1"/>
    <col min="4" max="4" width="10" style="5" customWidth="1"/>
    <col min="5" max="6" width="10" style="6" customWidth="1"/>
    <col min="7" max="7" width="42.375" style="6" customWidth="1"/>
    <col min="8" max="8" width="17" style="6" customWidth="1"/>
    <col min="9" max="9" width="9" style="66"/>
    <col min="10" max="10" width="38.625" style="67" customWidth="1"/>
    <col min="11" max="11" width="5.5" style="404" customWidth="1"/>
    <col min="12" max="16384" width="9" style="1"/>
  </cols>
  <sheetData>
    <row r="1" spans="1:18" ht="36.75" customHeight="1">
      <c r="A1" s="548" t="s">
        <v>365</v>
      </c>
      <c r="B1" s="548"/>
      <c r="C1" s="548"/>
      <c r="D1" s="548"/>
      <c r="E1" s="548"/>
      <c r="F1" s="548"/>
      <c r="G1" s="548"/>
      <c r="H1" s="548"/>
      <c r="I1" s="548"/>
      <c r="J1" s="548"/>
      <c r="K1" s="403"/>
    </row>
    <row r="2" spans="1:18" ht="17.25" customHeight="1" thickBot="1">
      <c r="C2" s="553"/>
      <c r="D2" s="553"/>
      <c r="E2" s="553"/>
      <c r="F2" s="553"/>
      <c r="G2" s="553"/>
      <c r="H2" s="76"/>
    </row>
    <row r="3" spans="1:18" s="77" customFormat="1" ht="24.95" customHeight="1">
      <c r="A3" s="554" t="s">
        <v>0</v>
      </c>
      <c r="B3" s="541" t="s">
        <v>292</v>
      </c>
      <c r="C3" s="556" t="s">
        <v>1</v>
      </c>
      <c r="D3" s="543" t="s">
        <v>156</v>
      </c>
      <c r="E3" s="543"/>
      <c r="F3" s="543"/>
      <c r="G3" s="543"/>
      <c r="H3" s="543" t="s">
        <v>303</v>
      </c>
      <c r="I3" s="549" t="s">
        <v>167</v>
      </c>
      <c r="J3" s="551" t="s">
        <v>168</v>
      </c>
      <c r="K3" s="405"/>
      <c r="L3" s="545" t="s">
        <v>318</v>
      </c>
      <c r="M3" s="546"/>
      <c r="N3" s="546"/>
      <c r="O3" s="546"/>
      <c r="P3" s="546"/>
      <c r="Q3" s="546"/>
      <c r="R3" s="547"/>
    </row>
    <row r="4" spans="1:18" s="78" customFormat="1" ht="24.95" customHeight="1">
      <c r="A4" s="555"/>
      <c r="B4" s="542"/>
      <c r="C4" s="557"/>
      <c r="D4" s="103" t="s">
        <v>157</v>
      </c>
      <c r="E4" s="103" t="s">
        <v>158</v>
      </c>
      <c r="F4" s="103" t="s">
        <v>387</v>
      </c>
      <c r="G4" s="103" t="s">
        <v>159</v>
      </c>
      <c r="H4" s="544"/>
      <c r="I4" s="550"/>
      <c r="J4" s="552"/>
      <c r="K4" s="405"/>
      <c r="L4" s="406" t="s">
        <v>293</v>
      </c>
      <c r="M4" s="407" t="s">
        <v>295</v>
      </c>
      <c r="N4" s="407" t="s">
        <v>294</v>
      </c>
      <c r="O4" s="407" t="s">
        <v>296</v>
      </c>
      <c r="P4" s="407" t="s">
        <v>297</v>
      </c>
      <c r="Q4" s="407" t="s">
        <v>298</v>
      </c>
      <c r="R4" s="408" t="s">
        <v>299</v>
      </c>
    </row>
    <row r="5" spans="1:18" s="84" customFormat="1" ht="24.95" customHeight="1">
      <c r="A5" s="79">
        <v>1</v>
      </c>
      <c r="B5" s="80" t="s">
        <v>319</v>
      </c>
      <c r="C5" s="81" t="s">
        <v>39</v>
      </c>
      <c r="D5" s="82" t="s">
        <v>161</v>
      </c>
      <c r="E5" s="83">
        <v>165</v>
      </c>
      <c r="F5" s="83"/>
      <c r="G5" s="83" t="s">
        <v>162</v>
      </c>
      <c r="H5" s="83" t="s">
        <v>304</v>
      </c>
      <c r="I5" s="132" t="s">
        <v>391</v>
      </c>
      <c r="J5" s="294" t="s">
        <v>169</v>
      </c>
      <c r="K5" s="401"/>
      <c r="L5" s="79" t="s">
        <v>300</v>
      </c>
      <c r="M5" s="80"/>
      <c r="N5" s="80"/>
      <c r="O5" s="80" t="s">
        <v>300</v>
      </c>
      <c r="P5" s="80" t="s">
        <v>300</v>
      </c>
      <c r="Q5" s="80" t="s">
        <v>300</v>
      </c>
      <c r="R5" s="290" t="s">
        <v>300</v>
      </c>
    </row>
    <row r="6" spans="1:18" s="84" customFormat="1" ht="24.95" customHeight="1">
      <c r="A6" s="79">
        <v>2</v>
      </c>
      <c r="B6" s="80" t="s">
        <v>319</v>
      </c>
      <c r="C6" s="81" t="s">
        <v>40</v>
      </c>
      <c r="D6" s="82" t="s">
        <v>163</v>
      </c>
      <c r="E6" s="85" t="s">
        <v>259</v>
      </c>
      <c r="F6" s="85"/>
      <c r="G6" s="85" t="s">
        <v>260</v>
      </c>
      <c r="H6" s="85" t="s">
        <v>305</v>
      </c>
      <c r="I6" s="133" t="s">
        <v>392</v>
      </c>
      <c r="J6" s="290" t="s">
        <v>393</v>
      </c>
      <c r="K6" s="399"/>
      <c r="L6" s="79" t="s">
        <v>300</v>
      </c>
      <c r="M6" s="80" t="s">
        <v>300</v>
      </c>
      <c r="N6" s="80"/>
      <c r="O6" s="80" t="s">
        <v>300</v>
      </c>
      <c r="P6" s="80" t="s">
        <v>300</v>
      </c>
      <c r="Q6" s="80"/>
      <c r="R6" s="290"/>
    </row>
    <row r="7" spans="1:18" s="84" customFormat="1" ht="24.95" customHeight="1">
      <c r="A7" s="79">
        <v>3</v>
      </c>
      <c r="B7" s="80" t="s">
        <v>319</v>
      </c>
      <c r="C7" s="81" t="s">
        <v>41</v>
      </c>
      <c r="D7" s="82" t="s">
        <v>164</v>
      </c>
      <c r="E7" s="83">
        <v>240</v>
      </c>
      <c r="F7" s="83"/>
      <c r="G7" s="83" t="s">
        <v>165</v>
      </c>
      <c r="H7" s="83" t="s">
        <v>306</v>
      </c>
      <c r="I7" s="83">
        <v>13122</v>
      </c>
      <c r="J7" s="290" t="s">
        <v>394</v>
      </c>
      <c r="K7" s="399"/>
      <c r="L7" s="79" t="s">
        <v>300</v>
      </c>
      <c r="M7" s="80"/>
      <c r="N7" s="80" t="s">
        <v>300</v>
      </c>
      <c r="O7" s="80" t="s">
        <v>300</v>
      </c>
      <c r="P7" s="80" t="s">
        <v>300</v>
      </c>
      <c r="Q7" s="80"/>
      <c r="R7" s="290"/>
    </row>
    <row r="8" spans="1:18" s="84" customFormat="1" ht="24.95" customHeight="1">
      <c r="A8" s="79">
        <v>4</v>
      </c>
      <c r="B8" s="80" t="s">
        <v>319</v>
      </c>
      <c r="C8" s="81" t="s">
        <v>42</v>
      </c>
      <c r="D8" s="82" t="s">
        <v>161</v>
      </c>
      <c r="E8" s="83">
        <v>112</v>
      </c>
      <c r="F8" s="83"/>
      <c r="G8" s="83" t="s">
        <v>166</v>
      </c>
      <c r="H8" s="83" t="s">
        <v>307</v>
      </c>
      <c r="I8" s="83">
        <v>63243</v>
      </c>
      <c r="J8" s="294" t="s">
        <v>170</v>
      </c>
      <c r="K8" s="401"/>
      <c r="L8" s="79" t="s">
        <v>300</v>
      </c>
      <c r="M8" s="80" t="s">
        <v>300</v>
      </c>
      <c r="N8" s="80"/>
      <c r="O8" s="80"/>
      <c r="P8" s="80"/>
      <c r="Q8" s="80"/>
      <c r="R8" s="290"/>
    </row>
    <row r="9" spans="1:18" s="84" customFormat="1" ht="24.95" customHeight="1">
      <c r="A9" s="79">
        <v>5</v>
      </c>
      <c r="B9" s="80" t="s">
        <v>319</v>
      </c>
      <c r="C9" s="81" t="s">
        <v>291</v>
      </c>
      <c r="D9" s="82" t="s">
        <v>163</v>
      </c>
      <c r="E9" s="83"/>
      <c r="F9" s="83"/>
      <c r="G9" s="83"/>
      <c r="H9" s="83" t="s">
        <v>308</v>
      </c>
      <c r="I9" s="83">
        <v>13590</v>
      </c>
      <c r="J9" s="294" t="s">
        <v>395</v>
      </c>
      <c r="K9" s="401"/>
      <c r="L9" s="79"/>
      <c r="M9" s="80"/>
      <c r="N9" s="80"/>
      <c r="O9" s="80" t="s">
        <v>300</v>
      </c>
      <c r="P9" s="80"/>
      <c r="Q9" s="80"/>
      <c r="R9" s="290"/>
    </row>
    <row r="10" spans="1:18" s="84" customFormat="1" ht="24.95" customHeight="1">
      <c r="A10" s="79">
        <v>6</v>
      </c>
      <c r="B10" s="80" t="s">
        <v>320</v>
      </c>
      <c r="C10" s="81" t="s">
        <v>43</v>
      </c>
      <c r="D10" s="82" t="s">
        <v>161</v>
      </c>
      <c r="E10" s="86">
        <v>490</v>
      </c>
      <c r="F10" s="298" t="s">
        <v>620</v>
      </c>
      <c r="G10" s="86" t="s">
        <v>621</v>
      </c>
      <c r="H10" s="87" t="s">
        <v>396</v>
      </c>
      <c r="I10" s="87">
        <v>21417</v>
      </c>
      <c r="J10" s="290" t="s">
        <v>397</v>
      </c>
      <c r="K10" s="399"/>
      <c r="L10" s="79" t="s">
        <v>300</v>
      </c>
      <c r="M10" s="80"/>
      <c r="N10" s="80"/>
      <c r="O10" s="80" t="s">
        <v>300</v>
      </c>
      <c r="P10" s="80"/>
      <c r="Q10" s="80" t="s">
        <v>300</v>
      </c>
      <c r="R10" s="290" t="s">
        <v>300</v>
      </c>
    </row>
    <row r="11" spans="1:18" s="84" customFormat="1" ht="24.95" customHeight="1">
      <c r="A11" s="79">
        <v>7</v>
      </c>
      <c r="B11" s="80" t="s">
        <v>320</v>
      </c>
      <c r="C11" s="81" t="s">
        <v>44</v>
      </c>
      <c r="D11" s="82" t="s">
        <v>161</v>
      </c>
      <c r="E11" s="86">
        <v>478</v>
      </c>
      <c r="F11" s="86" t="s">
        <v>622</v>
      </c>
      <c r="G11" s="83" t="s">
        <v>623</v>
      </c>
      <c r="H11" s="88" t="s">
        <v>398</v>
      </c>
      <c r="I11" s="88">
        <v>17550</v>
      </c>
      <c r="J11" s="290" t="s">
        <v>399</v>
      </c>
      <c r="K11" s="399"/>
      <c r="L11" s="79" t="s">
        <v>300</v>
      </c>
      <c r="M11" s="80"/>
      <c r="N11" s="80"/>
      <c r="O11" s="80"/>
      <c r="P11" s="80"/>
      <c r="Q11" s="80"/>
      <c r="R11" s="290"/>
    </row>
    <row r="12" spans="1:18" s="84" customFormat="1" ht="24.95" customHeight="1">
      <c r="A12" s="79">
        <v>8</v>
      </c>
      <c r="B12" s="80" t="s">
        <v>320</v>
      </c>
      <c r="C12" s="81" t="s">
        <v>301</v>
      </c>
      <c r="D12" s="82" t="s">
        <v>161</v>
      </c>
      <c r="E12" s="86">
        <v>400</v>
      </c>
      <c r="F12" s="86"/>
      <c r="G12" s="83" t="s">
        <v>624</v>
      </c>
      <c r="H12" s="88" t="s">
        <v>400</v>
      </c>
      <c r="I12" s="88">
        <v>22121</v>
      </c>
      <c r="J12" s="290" t="s">
        <v>619</v>
      </c>
      <c r="K12" s="399"/>
      <c r="L12" s="79" t="s">
        <v>300</v>
      </c>
      <c r="M12" s="80" t="s">
        <v>300</v>
      </c>
      <c r="N12" s="80"/>
      <c r="O12" s="80"/>
      <c r="P12" s="80" t="s">
        <v>300</v>
      </c>
      <c r="Q12" s="80"/>
      <c r="R12" s="290"/>
    </row>
    <row r="13" spans="1:18" s="84" customFormat="1" ht="24.95" customHeight="1">
      <c r="A13" s="79">
        <v>9</v>
      </c>
      <c r="B13" s="80" t="s">
        <v>320</v>
      </c>
      <c r="C13" s="81" t="s">
        <v>302</v>
      </c>
      <c r="D13" s="82" t="s">
        <v>161</v>
      </c>
      <c r="E13" s="86">
        <v>200</v>
      </c>
      <c r="F13" s="86"/>
      <c r="G13" s="83" t="s">
        <v>657</v>
      </c>
      <c r="H13" s="88" t="s">
        <v>401</v>
      </c>
      <c r="I13" s="88">
        <v>18534</v>
      </c>
      <c r="J13" s="290" t="s">
        <v>402</v>
      </c>
      <c r="K13" s="399"/>
      <c r="L13" s="79"/>
      <c r="M13" s="80" t="s">
        <v>300</v>
      </c>
      <c r="N13" s="80"/>
      <c r="O13" s="80" t="s">
        <v>300</v>
      </c>
      <c r="P13" s="80"/>
      <c r="Q13" s="80"/>
      <c r="R13" s="290"/>
    </row>
    <row r="14" spans="1:18" s="84" customFormat="1" ht="24.95" customHeight="1">
      <c r="A14" s="79">
        <v>10</v>
      </c>
      <c r="B14" s="80" t="s">
        <v>321</v>
      </c>
      <c r="C14" s="81" t="s">
        <v>45</v>
      </c>
      <c r="D14" s="82" t="s">
        <v>161</v>
      </c>
      <c r="E14" s="83">
        <v>300</v>
      </c>
      <c r="F14" s="83" t="s">
        <v>388</v>
      </c>
      <c r="G14" s="83" t="s">
        <v>193</v>
      </c>
      <c r="H14" s="83" t="s">
        <v>403</v>
      </c>
      <c r="I14" s="83">
        <v>24409</v>
      </c>
      <c r="J14" s="289" t="s">
        <v>390</v>
      </c>
      <c r="K14" s="400"/>
      <c r="L14" s="79" t="s">
        <v>300</v>
      </c>
      <c r="M14" s="80" t="s">
        <v>300</v>
      </c>
      <c r="N14" s="80"/>
      <c r="O14" s="80" t="s">
        <v>300</v>
      </c>
      <c r="P14" s="80"/>
      <c r="Q14" s="80"/>
      <c r="R14" s="290"/>
    </row>
    <row r="15" spans="1:18" s="84" customFormat="1" ht="24.95" customHeight="1">
      <c r="A15" s="79">
        <v>11</v>
      </c>
      <c r="B15" s="80" t="s">
        <v>321</v>
      </c>
      <c r="C15" s="81" t="s">
        <v>46</v>
      </c>
      <c r="D15" s="82" t="s">
        <v>161</v>
      </c>
      <c r="E15" s="83">
        <v>204</v>
      </c>
      <c r="F15" s="83" t="s">
        <v>389</v>
      </c>
      <c r="G15" s="83" t="s">
        <v>193</v>
      </c>
      <c r="H15" s="83" t="s">
        <v>404</v>
      </c>
      <c r="I15" s="83">
        <v>26406</v>
      </c>
      <c r="J15" s="290" t="s">
        <v>309</v>
      </c>
      <c r="K15" s="399"/>
      <c r="L15" s="79" t="s">
        <v>300</v>
      </c>
      <c r="M15" s="80" t="s">
        <v>300</v>
      </c>
      <c r="N15" s="80"/>
      <c r="O15" s="80" t="s">
        <v>300</v>
      </c>
      <c r="P15" s="80"/>
      <c r="Q15" s="80"/>
      <c r="R15" s="290"/>
    </row>
    <row r="16" spans="1:18" s="84" customFormat="1" ht="24.95" customHeight="1">
      <c r="A16" s="79">
        <v>12</v>
      </c>
      <c r="B16" s="80" t="s">
        <v>321</v>
      </c>
      <c r="C16" s="81" t="s">
        <v>47</v>
      </c>
      <c r="D16" s="82" t="s">
        <v>161</v>
      </c>
      <c r="E16" s="83">
        <v>100</v>
      </c>
      <c r="F16" s="83" t="s">
        <v>389</v>
      </c>
      <c r="G16" s="83" t="s">
        <v>193</v>
      </c>
      <c r="H16" s="83" t="s">
        <v>405</v>
      </c>
      <c r="I16" s="83">
        <v>25605</v>
      </c>
      <c r="J16" s="290" t="s">
        <v>198</v>
      </c>
      <c r="K16" s="399"/>
      <c r="L16" s="79" t="s">
        <v>300</v>
      </c>
      <c r="M16" s="80" t="s">
        <v>300</v>
      </c>
      <c r="N16" s="80"/>
      <c r="O16" s="80"/>
      <c r="P16" s="80"/>
      <c r="Q16" s="80"/>
      <c r="R16" s="290"/>
    </row>
    <row r="17" spans="1:18" s="84" customFormat="1" ht="24.95" customHeight="1">
      <c r="A17" s="79">
        <v>13</v>
      </c>
      <c r="B17" s="80" t="s">
        <v>322</v>
      </c>
      <c r="C17" s="81" t="s">
        <v>49</v>
      </c>
      <c r="D17" s="82" t="s">
        <v>161</v>
      </c>
      <c r="E17" s="89">
        <v>420</v>
      </c>
      <c r="F17" s="89"/>
      <c r="G17" s="89" t="s">
        <v>287</v>
      </c>
      <c r="H17" s="89" t="s">
        <v>484</v>
      </c>
      <c r="I17" s="89">
        <v>34503</v>
      </c>
      <c r="J17" s="290" t="s">
        <v>406</v>
      </c>
      <c r="K17" s="399"/>
      <c r="L17" s="79" t="s">
        <v>300</v>
      </c>
      <c r="M17" s="80" t="s">
        <v>300</v>
      </c>
      <c r="N17" s="80" t="s">
        <v>300</v>
      </c>
      <c r="O17" s="80" t="s">
        <v>300</v>
      </c>
      <c r="P17" s="80" t="s">
        <v>300</v>
      </c>
      <c r="Q17" s="80"/>
      <c r="R17" s="290"/>
    </row>
    <row r="18" spans="1:18" s="84" customFormat="1" ht="24.95" customHeight="1">
      <c r="A18" s="79">
        <v>14</v>
      </c>
      <c r="B18" s="80" t="s">
        <v>322</v>
      </c>
      <c r="C18" s="81" t="s">
        <v>51</v>
      </c>
      <c r="D18" s="82" t="s">
        <v>161</v>
      </c>
      <c r="E18" s="89">
        <v>155</v>
      </c>
      <c r="F18" s="89"/>
      <c r="G18" s="89" t="s">
        <v>288</v>
      </c>
      <c r="H18" s="89" t="s">
        <v>407</v>
      </c>
      <c r="I18" s="89">
        <v>28590</v>
      </c>
      <c r="J18" s="290" t="s">
        <v>408</v>
      </c>
      <c r="K18" s="399"/>
      <c r="L18" s="79" t="s">
        <v>300</v>
      </c>
      <c r="M18" s="80"/>
      <c r="N18" s="80" t="s">
        <v>300</v>
      </c>
      <c r="O18" s="80" t="s">
        <v>300</v>
      </c>
      <c r="P18" s="80"/>
      <c r="Q18" s="80"/>
      <c r="R18" s="290"/>
    </row>
    <row r="19" spans="1:18" s="84" customFormat="1" ht="24.95" customHeight="1">
      <c r="A19" s="79">
        <v>15</v>
      </c>
      <c r="B19" s="80" t="s">
        <v>322</v>
      </c>
      <c r="C19" s="81" t="s">
        <v>53</v>
      </c>
      <c r="D19" s="82" t="s">
        <v>161</v>
      </c>
      <c r="E19" s="89">
        <v>340</v>
      </c>
      <c r="F19" s="89"/>
      <c r="G19" s="89" t="s">
        <v>289</v>
      </c>
      <c r="H19" s="89" t="s">
        <v>485</v>
      </c>
      <c r="I19" s="89">
        <v>31533</v>
      </c>
      <c r="J19" s="295" t="s">
        <v>199</v>
      </c>
      <c r="K19" s="401"/>
      <c r="L19" s="79" t="s">
        <v>300</v>
      </c>
      <c r="M19" s="80"/>
      <c r="N19" s="80"/>
      <c r="O19" s="80" t="s">
        <v>300</v>
      </c>
      <c r="P19" s="80"/>
      <c r="Q19" s="80"/>
      <c r="R19" s="290"/>
    </row>
    <row r="20" spans="1:18" s="84" customFormat="1" ht="24.95" customHeight="1">
      <c r="A20" s="79">
        <v>16</v>
      </c>
      <c r="B20" s="80" t="s">
        <v>322</v>
      </c>
      <c r="C20" s="81" t="s">
        <v>55</v>
      </c>
      <c r="D20" s="82" t="s">
        <v>161</v>
      </c>
      <c r="E20" s="89">
        <v>226</v>
      </c>
      <c r="F20" s="89"/>
      <c r="G20" s="89" t="s">
        <v>290</v>
      </c>
      <c r="H20" s="89" t="s">
        <v>486</v>
      </c>
      <c r="I20" s="89">
        <v>32244</v>
      </c>
      <c r="J20" s="295" t="s">
        <v>200</v>
      </c>
      <c r="K20" s="401"/>
      <c r="L20" s="79" t="s">
        <v>300</v>
      </c>
      <c r="M20" s="80" t="s">
        <v>300</v>
      </c>
      <c r="N20" s="80" t="s">
        <v>300</v>
      </c>
      <c r="O20" s="80"/>
      <c r="P20" s="80"/>
      <c r="Q20" s="80"/>
      <c r="R20" s="290"/>
    </row>
    <row r="21" spans="1:18" s="84" customFormat="1" ht="24.95" customHeight="1">
      <c r="A21" s="79">
        <v>17</v>
      </c>
      <c r="B21" s="80" t="s">
        <v>322</v>
      </c>
      <c r="C21" s="81" t="s">
        <v>310</v>
      </c>
      <c r="D21" s="82" t="s">
        <v>161</v>
      </c>
      <c r="E21" s="89">
        <v>266</v>
      </c>
      <c r="F21" s="89"/>
      <c r="G21" s="89" t="s">
        <v>329</v>
      </c>
      <c r="H21" s="89" t="s">
        <v>409</v>
      </c>
      <c r="I21" s="89">
        <v>27324</v>
      </c>
      <c r="J21" s="295" t="s">
        <v>410</v>
      </c>
      <c r="K21" s="401"/>
      <c r="L21" s="79"/>
      <c r="M21" s="80" t="s">
        <v>300</v>
      </c>
      <c r="N21" s="80" t="s">
        <v>300</v>
      </c>
      <c r="O21" s="80"/>
      <c r="P21" s="80"/>
      <c r="Q21" s="80"/>
      <c r="R21" s="290"/>
    </row>
    <row r="22" spans="1:18" s="84" customFormat="1" ht="24.95" customHeight="1">
      <c r="A22" s="79">
        <v>18</v>
      </c>
      <c r="B22" s="80" t="s">
        <v>323</v>
      </c>
      <c r="C22" s="81" t="s">
        <v>57</v>
      </c>
      <c r="D22" s="82" t="s">
        <v>161</v>
      </c>
      <c r="E22" s="89">
        <v>600</v>
      </c>
      <c r="F22" s="89"/>
      <c r="G22" s="89" t="s">
        <v>223</v>
      </c>
      <c r="H22" s="89" t="s">
        <v>411</v>
      </c>
      <c r="I22" s="89">
        <v>61099</v>
      </c>
      <c r="J22" s="296" t="s">
        <v>463</v>
      </c>
      <c r="K22" s="402"/>
      <c r="L22" s="79" t="s">
        <v>300</v>
      </c>
      <c r="M22" s="80" t="s">
        <v>300</v>
      </c>
      <c r="N22" s="80" t="s">
        <v>300</v>
      </c>
      <c r="O22" s="80" t="s">
        <v>300</v>
      </c>
      <c r="P22" s="80"/>
      <c r="Q22" s="80"/>
      <c r="R22" s="290"/>
    </row>
    <row r="23" spans="1:18" s="84" customFormat="1" ht="24.95" customHeight="1">
      <c r="A23" s="79">
        <v>19</v>
      </c>
      <c r="B23" s="80" t="s">
        <v>323</v>
      </c>
      <c r="C23" s="81" t="s">
        <v>59</v>
      </c>
      <c r="D23" s="82" t="s">
        <v>161</v>
      </c>
      <c r="E23" s="89">
        <v>472</v>
      </c>
      <c r="F23" s="89"/>
      <c r="G23" s="89" t="s">
        <v>223</v>
      </c>
      <c r="H23" s="89" t="s">
        <v>412</v>
      </c>
      <c r="I23" s="89">
        <v>54352</v>
      </c>
      <c r="J23" s="295" t="s">
        <v>413</v>
      </c>
      <c r="K23" s="401"/>
      <c r="L23" s="79" t="s">
        <v>300</v>
      </c>
      <c r="M23" s="80"/>
      <c r="N23" s="80" t="s">
        <v>300</v>
      </c>
      <c r="O23" s="80"/>
      <c r="P23" s="80"/>
      <c r="Q23" s="80"/>
      <c r="R23" s="290"/>
    </row>
    <row r="24" spans="1:18" s="84" customFormat="1" ht="24.95" customHeight="1">
      <c r="A24" s="79">
        <v>20</v>
      </c>
      <c r="B24" s="80" t="s">
        <v>323</v>
      </c>
      <c r="C24" s="81" t="s">
        <v>61</v>
      </c>
      <c r="D24" s="82" t="s">
        <v>161</v>
      </c>
      <c r="E24" s="89">
        <v>260</v>
      </c>
      <c r="F24" s="89"/>
      <c r="G24" s="89" t="s">
        <v>193</v>
      </c>
      <c r="H24" s="89" t="s">
        <v>414</v>
      </c>
      <c r="I24" s="89">
        <v>58542</v>
      </c>
      <c r="J24" s="295" t="s">
        <v>228</v>
      </c>
      <c r="K24" s="401"/>
      <c r="L24" s="79" t="s">
        <v>300</v>
      </c>
      <c r="M24" s="80" t="s">
        <v>300</v>
      </c>
      <c r="N24" s="80" t="s">
        <v>300</v>
      </c>
      <c r="O24" s="80"/>
      <c r="P24" s="80"/>
      <c r="Q24" s="80"/>
      <c r="R24" s="290"/>
    </row>
    <row r="25" spans="1:18" s="84" customFormat="1" ht="24.95" customHeight="1">
      <c r="A25" s="79">
        <v>21</v>
      </c>
      <c r="B25" s="80" t="s">
        <v>323</v>
      </c>
      <c r="C25" s="81" t="s">
        <v>63</v>
      </c>
      <c r="D25" s="82" t="s">
        <v>161</v>
      </c>
      <c r="E25" s="89">
        <v>300</v>
      </c>
      <c r="F25" s="89"/>
      <c r="G25" s="89" t="s">
        <v>223</v>
      </c>
      <c r="H25" s="89" t="s">
        <v>415</v>
      </c>
      <c r="I25" s="89">
        <v>54567</v>
      </c>
      <c r="J25" s="295" t="s">
        <v>416</v>
      </c>
      <c r="K25" s="401"/>
      <c r="L25" s="79" t="s">
        <v>300</v>
      </c>
      <c r="M25" s="80" t="s">
        <v>300</v>
      </c>
      <c r="N25" s="80" t="s">
        <v>300</v>
      </c>
      <c r="O25" s="80"/>
      <c r="P25" s="80" t="s">
        <v>300</v>
      </c>
      <c r="Q25" s="80"/>
      <c r="R25" s="290"/>
    </row>
    <row r="26" spans="1:18" s="84" customFormat="1" ht="24.95" customHeight="1">
      <c r="A26" s="79">
        <v>22</v>
      </c>
      <c r="B26" s="80" t="s">
        <v>323</v>
      </c>
      <c r="C26" s="81" t="s">
        <v>311</v>
      </c>
      <c r="D26" s="82" t="s">
        <v>161</v>
      </c>
      <c r="E26" s="89">
        <v>195</v>
      </c>
      <c r="F26" s="89"/>
      <c r="G26" s="89"/>
      <c r="H26" s="89" t="s">
        <v>417</v>
      </c>
      <c r="I26" s="89">
        <v>57975</v>
      </c>
      <c r="J26" s="295" t="s">
        <v>418</v>
      </c>
      <c r="K26" s="401"/>
      <c r="L26" s="79"/>
      <c r="M26" s="80" t="s">
        <v>300</v>
      </c>
      <c r="N26" s="80"/>
      <c r="O26" s="80"/>
      <c r="P26" s="80"/>
      <c r="Q26" s="80"/>
      <c r="R26" s="290"/>
    </row>
    <row r="27" spans="1:18" s="84" customFormat="1" ht="24.95" customHeight="1">
      <c r="A27" s="79">
        <v>23</v>
      </c>
      <c r="B27" s="80" t="s">
        <v>324</v>
      </c>
      <c r="C27" s="81" t="s">
        <v>65</v>
      </c>
      <c r="D27" s="82" t="s">
        <v>161</v>
      </c>
      <c r="E27" s="89">
        <v>402</v>
      </c>
      <c r="F27" s="89"/>
      <c r="G27" s="89" t="s">
        <v>237</v>
      </c>
      <c r="H27" s="89" t="s">
        <v>419</v>
      </c>
      <c r="I27" s="89">
        <v>41765</v>
      </c>
      <c r="J27" s="290" t="s">
        <v>420</v>
      </c>
      <c r="K27" s="399"/>
      <c r="L27" s="79" t="s">
        <v>300</v>
      </c>
      <c r="M27" s="80" t="s">
        <v>300</v>
      </c>
      <c r="N27" s="80"/>
      <c r="O27" s="80"/>
      <c r="P27" s="80" t="s">
        <v>300</v>
      </c>
      <c r="Q27" s="80"/>
      <c r="R27" s="290"/>
    </row>
    <row r="28" spans="1:18" s="84" customFormat="1" ht="24.95" customHeight="1">
      <c r="A28" s="79">
        <v>24</v>
      </c>
      <c r="B28" s="80" t="s">
        <v>324</v>
      </c>
      <c r="C28" s="81" t="s">
        <v>67</v>
      </c>
      <c r="D28" s="82" t="s">
        <v>161</v>
      </c>
      <c r="E28" s="89">
        <v>446</v>
      </c>
      <c r="F28" s="89"/>
      <c r="G28" s="89" t="s">
        <v>238</v>
      </c>
      <c r="H28" s="89" t="s">
        <v>421</v>
      </c>
      <c r="I28" s="89">
        <v>39257</v>
      </c>
      <c r="J28" s="290" t="s">
        <v>422</v>
      </c>
      <c r="K28" s="399"/>
      <c r="L28" s="79" t="s">
        <v>300</v>
      </c>
      <c r="M28" s="80" t="s">
        <v>300</v>
      </c>
      <c r="N28" s="80" t="s">
        <v>300</v>
      </c>
      <c r="O28" s="80" t="s">
        <v>300</v>
      </c>
      <c r="P28" s="80"/>
      <c r="Q28" s="80"/>
      <c r="R28" s="290"/>
    </row>
    <row r="29" spans="1:18" s="84" customFormat="1" ht="24.95" customHeight="1">
      <c r="A29" s="79">
        <v>25</v>
      </c>
      <c r="B29" s="80" t="s">
        <v>324</v>
      </c>
      <c r="C29" s="81" t="s">
        <v>312</v>
      </c>
      <c r="D29" s="82" t="s">
        <v>161</v>
      </c>
      <c r="E29" s="89">
        <v>300</v>
      </c>
      <c r="F29" s="89"/>
      <c r="G29" s="89" t="s">
        <v>328</v>
      </c>
      <c r="H29" s="89" t="s">
        <v>423</v>
      </c>
      <c r="I29" s="89">
        <v>42985</v>
      </c>
      <c r="J29" s="290" t="s">
        <v>424</v>
      </c>
      <c r="K29" s="399"/>
      <c r="L29" s="79"/>
      <c r="M29" s="80" t="s">
        <v>300</v>
      </c>
      <c r="N29" s="80"/>
      <c r="O29" s="80" t="s">
        <v>300</v>
      </c>
      <c r="P29" s="80"/>
      <c r="Q29" s="80"/>
      <c r="R29" s="290"/>
    </row>
    <row r="30" spans="1:18" s="84" customFormat="1" ht="24.95" customHeight="1">
      <c r="A30" s="79">
        <v>26</v>
      </c>
      <c r="B30" s="80" t="s">
        <v>324</v>
      </c>
      <c r="C30" s="81" t="s">
        <v>317</v>
      </c>
      <c r="D30" s="82" t="s">
        <v>161</v>
      </c>
      <c r="E30" s="89">
        <v>126</v>
      </c>
      <c r="F30" s="89"/>
      <c r="G30" s="89" t="s">
        <v>193</v>
      </c>
      <c r="H30" s="89" t="s">
        <v>425</v>
      </c>
      <c r="I30" s="89">
        <v>37859</v>
      </c>
      <c r="J30" s="290" t="s">
        <v>426</v>
      </c>
      <c r="K30" s="399"/>
      <c r="L30" s="79"/>
      <c r="M30" s="80" t="s">
        <v>300</v>
      </c>
      <c r="N30" s="80"/>
      <c r="O30" s="80"/>
      <c r="P30" s="80"/>
      <c r="Q30" s="80"/>
      <c r="R30" s="290"/>
    </row>
    <row r="31" spans="1:18" s="84" customFormat="1" ht="24.95" customHeight="1">
      <c r="A31" s="79">
        <v>27</v>
      </c>
      <c r="B31" s="80" t="s">
        <v>324</v>
      </c>
      <c r="C31" s="81" t="s">
        <v>69</v>
      </c>
      <c r="D31" s="82" t="s">
        <v>161</v>
      </c>
      <c r="E31" s="89">
        <v>256</v>
      </c>
      <c r="F31" s="89"/>
      <c r="G31" s="89" t="s">
        <v>223</v>
      </c>
      <c r="H31" s="89" t="s">
        <v>427</v>
      </c>
      <c r="I31" s="89">
        <v>36142</v>
      </c>
      <c r="J31" s="290" t="s">
        <v>428</v>
      </c>
      <c r="K31" s="399"/>
      <c r="L31" s="79" t="s">
        <v>300</v>
      </c>
      <c r="M31" s="80" t="s">
        <v>300</v>
      </c>
      <c r="N31" s="80"/>
      <c r="O31" s="80"/>
      <c r="P31" s="80"/>
      <c r="Q31" s="80"/>
      <c r="R31" s="290"/>
    </row>
    <row r="32" spans="1:18" s="84" customFormat="1" ht="24.95" customHeight="1">
      <c r="A32" s="79">
        <v>28</v>
      </c>
      <c r="B32" s="80" t="s">
        <v>325</v>
      </c>
      <c r="C32" s="81" t="s">
        <v>71</v>
      </c>
      <c r="D32" s="82" t="s">
        <v>161</v>
      </c>
      <c r="E32" s="89">
        <v>634</v>
      </c>
      <c r="F32" s="89"/>
      <c r="G32" s="89" t="s">
        <v>241</v>
      </c>
      <c r="H32" s="89" t="s">
        <v>429</v>
      </c>
      <c r="I32" s="89">
        <v>51518</v>
      </c>
      <c r="J32" s="295" t="s">
        <v>239</v>
      </c>
      <c r="K32" s="401"/>
      <c r="L32" s="79" t="s">
        <v>300</v>
      </c>
      <c r="M32" s="80" t="s">
        <v>300</v>
      </c>
      <c r="N32" s="80" t="s">
        <v>300</v>
      </c>
      <c r="O32" s="80" t="s">
        <v>300</v>
      </c>
      <c r="P32" s="80"/>
      <c r="Q32" s="80" t="s">
        <v>300</v>
      </c>
      <c r="R32" s="290" t="s">
        <v>300</v>
      </c>
    </row>
    <row r="33" spans="1:18" s="84" customFormat="1" ht="24.75" customHeight="1">
      <c r="A33" s="79">
        <v>29</v>
      </c>
      <c r="B33" s="80" t="s">
        <v>325</v>
      </c>
      <c r="C33" s="81" t="s">
        <v>73</v>
      </c>
      <c r="D33" s="82" t="s">
        <v>161</v>
      </c>
      <c r="E33" s="89">
        <v>400</v>
      </c>
      <c r="F33" s="89"/>
      <c r="G33" s="90" t="s">
        <v>193</v>
      </c>
      <c r="H33" s="90" t="s">
        <v>430</v>
      </c>
      <c r="I33" s="90">
        <v>46550</v>
      </c>
      <c r="J33" s="295" t="s">
        <v>431</v>
      </c>
      <c r="K33" s="401"/>
      <c r="L33" s="79" t="s">
        <v>300</v>
      </c>
      <c r="M33" s="80"/>
      <c r="N33" s="80" t="s">
        <v>300</v>
      </c>
      <c r="O33" s="80"/>
      <c r="P33" s="80"/>
      <c r="Q33" s="80"/>
      <c r="R33" s="290" t="s">
        <v>300</v>
      </c>
    </row>
    <row r="34" spans="1:18" s="84" customFormat="1" ht="24.95" customHeight="1">
      <c r="A34" s="79">
        <v>30</v>
      </c>
      <c r="B34" s="80" t="s">
        <v>325</v>
      </c>
      <c r="C34" s="81" t="s">
        <v>75</v>
      </c>
      <c r="D34" s="82" t="s">
        <v>161</v>
      </c>
      <c r="E34" s="89">
        <v>200</v>
      </c>
      <c r="F34" s="89"/>
      <c r="G34" s="90" t="s">
        <v>193</v>
      </c>
      <c r="H34" s="90" t="s">
        <v>432</v>
      </c>
      <c r="I34" s="90">
        <v>44482</v>
      </c>
      <c r="J34" s="295" t="s">
        <v>240</v>
      </c>
      <c r="K34" s="401"/>
      <c r="L34" s="79" t="s">
        <v>300</v>
      </c>
      <c r="M34" s="80" t="s">
        <v>300</v>
      </c>
      <c r="N34" s="80" t="s">
        <v>300</v>
      </c>
      <c r="O34" s="80"/>
      <c r="P34" s="80" t="s">
        <v>300</v>
      </c>
      <c r="Q34" s="80"/>
      <c r="R34" s="290"/>
    </row>
    <row r="35" spans="1:18" s="84" customFormat="1" ht="24.95" customHeight="1">
      <c r="A35" s="79">
        <v>31</v>
      </c>
      <c r="B35" s="80" t="s">
        <v>325</v>
      </c>
      <c r="C35" s="81" t="s">
        <v>313</v>
      </c>
      <c r="D35" s="82" t="s">
        <v>161</v>
      </c>
      <c r="E35" s="89">
        <v>244</v>
      </c>
      <c r="F35" s="89"/>
      <c r="G35" s="90"/>
      <c r="H35" s="90" t="s">
        <v>433</v>
      </c>
      <c r="I35" s="90">
        <v>46027</v>
      </c>
      <c r="J35" s="295" t="s">
        <v>434</v>
      </c>
      <c r="K35" s="401"/>
      <c r="L35" s="79"/>
      <c r="M35" s="80" t="s">
        <v>300</v>
      </c>
      <c r="N35" s="80" t="s">
        <v>300</v>
      </c>
      <c r="O35" s="80"/>
      <c r="P35" s="80" t="s">
        <v>300</v>
      </c>
      <c r="Q35" s="80"/>
      <c r="R35" s="290"/>
    </row>
    <row r="36" spans="1:18" s="84" customFormat="1" ht="24.95" customHeight="1">
      <c r="A36" s="79">
        <v>32</v>
      </c>
      <c r="B36" s="80" t="s">
        <v>325</v>
      </c>
      <c r="C36" s="81" t="s">
        <v>314</v>
      </c>
      <c r="D36" s="82" t="s">
        <v>161</v>
      </c>
      <c r="E36" s="89">
        <v>150</v>
      </c>
      <c r="F36" s="89"/>
      <c r="G36" s="90" t="s">
        <v>193</v>
      </c>
      <c r="H36" s="90" t="s">
        <v>435</v>
      </c>
      <c r="I36" s="90">
        <v>52766</v>
      </c>
      <c r="J36" s="295" t="s">
        <v>436</v>
      </c>
      <c r="K36" s="401"/>
      <c r="L36" s="79"/>
      <c r="M36" s="80" t="s">
        <v>300</v>
      </c>
      <c r="N36" s="80" t="s">
        <v>300</v>
      </c>
      <c r="O36" s="80"/>
      <c r="P36" s="80"/>
      <c r="Q36" s="80"/>
      <c r="R36" s="290"/>
    </row>
    <row r="37" spans="1:18" s="84" customFormat="1" ht="24.95" customHeight="1">
      <c r="A37" s="79">
        <v>33</v>
      </c>
      <c r="B37" s="80" t="s">
        <v>326</v>
      </c>
      <c r="C37" s="81" t="s">
        <v>77</v>
      </c>
      <c r="D37" s="82" t="s">
        <v>161</v>
      </c>
      <c r="E37" s="89">
        <v>370</v>
      </c>
      <c r="F37" s="89"/>
      <c r="G37" s="89" t="s">
        <v>256</v>
      </c>
      <c r="H37" s="89" t="s">
        <v>437</v>
      </c>
      <c r="I37" s="89">
        <v>32943</v>
      </c>
      <c r="J37" s="290" t="s">
        <v>438</v>
      </c>
      <c r="K37" s="399"/>
      <c r="L37" s="79" t="s">
        <v>300</v>
      </c>
      <c r="M37" s="80"/>
      <c r="N37" s="80"/>
      <c r="O37" s="80"/>
      <c r="P37" s="80"/>
      <c r="Q37" s="80"/>
      <c r="R37" s="290"/>
    </row>
    <row r="38" spans="1:18" s="84" customFormat="1" ht="24.95" customHeight="1">
      <c r="A38" s="79">
        <v>34</v>
      </c>
      <c r="B38" s="80" t="s">
        <v>326</v>
      </c>
      <c r="C38" s="81" t="s">
        <v>78</v>
      </c>
      <c r="D38" s="82" t="s">
        <v>161</v>
      </c>
      <c r="E38" s="89">
        <v>309</v>
      </c>
      <c r="F38" s="89"/>
      <c r="G38" s="89" t="s">
        <v>257</v>
      </c>
      <c r="H38" s="89" t="s">
        <v>439</v>
      </c>
      <c r="I38" s="89">
        <v>41027</v>
      </c>
      <c r="J38" s="290" t="s">
        <v>440</v>
      </c>
      <c r="K38" s="399"/>
      <c r="L38" s="79" t="s">
        <v>300</v>
      </c>
      <c r="M38" s="80"/>
      <c r="N38" s="80" t="s">
        <v>300</v>
      </c>
      <c r="O38" s="80" t="s">
        <v>300</v>
      </c>
      <c r="P38" s="80" t="s">
        <v>300</v>
      </c>
      <c r="Q38" s="80"/>
      <c r="R38" s="290"/>
    </row>
    <row r="39" spans="1:18" s="84" customFormat="1" ht="24.95" customHeight="1">
      <c r="A39" s="79">
        <v>35</v>
      </c>
      <c r="B39" s="80" t="s">
        <v>326</v>
      </c>
      <c r="C39" s="81" t="s">
        <v>80</v>
      </c>
      <c r="D39" s="82" t="s">
        <v>160</v>
      </c>
      <c r="E39" s="89">
        <v>510</v>
      </c>
      <c r="F39" s="89"/>
      <c r="G39" s="89" t="s">
        <v>258</v>
      </c>
      <c r="H39" s="89" t="s">
        <v>441</v>
      </c>
      <c r="I39" s="89">
        <v>52549</v>
      </c>
      <c r="J39" s="295" t="s">
        <v>261</v>
      </c>
      <c r="K39" s="401"/>
      <c r="L39" s="79" t="s">
        <v>300</v>
      </c>
      <c r="M39" s="80"/>
      <c r="N39" s="80"/>
      <c r="O39" s="80"/>
      <c r="P39" s="80"/>
      <c r="Q39" s="80"/>
      <c r="R39" s="290"/>
    </row>
    <row r="40" spans="1:18" s="84" customFormat="1" ht="24.95" customHeight="1">
      <c r="A40" s="79">
        <v>36</v>
      </c>
      <c r="B40" s="80" t="s">
        <v>326</v>
      </c>
      <c r="C40" s="81" t="s">
        <v>315</v>
      </c>
      <c r="D40" s="82" t="s">
        <v>662</v>
      </c>
      <c r="E40" s="89">
        <v>146</v>
      </c>
      <c r="F40" s="89"/>
      <c r="G40" s="89" t="s">
        <v>658</v>
      </c>
      <c r="H40" s="89" t="s">
        <v>442</v>
      </c>
      <c r="I40" s="89">
        <v>54853</v>
      </c>
      <c r="J40" s="295" t="s">
        <v>443</v>
      </c>
      <c r="K40" s="401"/>
      <c r="L40" s="79"/>
      <c r="M40" s="80"/>
      <c r="N40" s="80"/>
      <c r="O40" s="80" t="s">
        <v>300</v>
      </c>
      <c r="P40" s="80"/>
      <c r="Q40" s="80"/>
      <c r="R40" s="290"/>
    </row>
    <row r="41" spans="1:18" s="77" customFormat="1" ht="24.95" customHeight="1" thickBot="1">
      <c r="A41" s="291">
        <v>37</v>
      </c>
      <c r="B41" s="292" t="s">
        <v>327</v>
      </c>
      <c r="C41" s="292" t="s">
        <v>316</v>
      </c>
      <c r="D41" s="293" t="s">
        <v>661</v>
      </c>
      <c r="E41" s="293"/>
      <c r="F41" s="293"/>
      <c r="G41" s="293"/>
      <c r="H41" s="293" t="s">
        <v>444</v>
      </c>
      <c r="I41" s="293">
        <v>27205</v>
      </c>
      <c r="J41" s="297" t="s">
        <v>445</v>
      </c>
      <c r="K41" s="399"/>
      <c r="L41" s="409"/>
      <c r="M41" s="410"/>
      <c r="N41" s="410"/>
      <c r="O41" s="410"/>
      <c r="P41" s="410"/>
      <c r="Q41" s="410"/>
      <c r="R41" s="411"/>
    </row>
    <row r="42" spans="1:18">
      <c r="L42" s="1">
        <v>27</v>
      </c>
      <c r="M42" s="1">
        <v>23</v>
      </c>
      <c r="N42" s="1">
        <v>16</v>
      </c>
      <c r="O42" s="1">
        <v>17</v>
      </c>
      <c r="P42" s="1">
        <v>10</v>
      </c>
      <c r="Q42" s="1">
        <v>3</v>
      </c>
      <c r="R42" s="1">
        <v>4</v>
      </c>
    </row>
  </sheetData>
  <mergeCells count="10">
    <mergeCell ref="B3:B4"/>
    <mergeCell ref="H3:H4"/>
    <mergeCell ref="L3:R3"/>
    <mergeCell ref="A1:J1"/>
    <mergeCell ref="I3:I4"/>
    <mergeCell ref="J3:J4"/>
    <mergeCell ref="C2:G2"/>
    <mergeCell ref="A3:A4"/>
    <mergeCell ref="C3:C4"/>
    <mergeCell ref="D3:G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2"/>
  <sheetViews>
    <sheetView workbookViewId="0">
      <selection activeCell="B30" sqref="B30"/>
    </sheetView>
  </sheetViews>
  <sheetFormatPr defaultRowHeight="16.5"/>
  <cols>
    <col min="1" max="1" width="3.625" bestFit="1" customWidth="1"/>
    <col min="2" max="2" width="19.5" bestFit="1" customWidth="1"/>
    <col min="3" max="3" width="7.75" customWidth="1"/>
    <col min="4" max="4" width="4.5" bestFit="1" customWidth="1"/>
    <col min="5" max="6" width="6.375" bestFit="1" customWidth="1"/>
    <col min="7" max="7" width="4.5" style="188" bestFit="1" customWidth="1"/>
    <col min="8" max="13" width="4.75" bestFit="1" customWidth="1"/>
    <col min="14" max="14" width="3.5" bestFit="1" customWidth="1"/>
    <col min="15" max="15" width="4.5" style="188" bestFit="1" customWidth="1"/>
    <col min="16" max="21" width="4.75" bestFit="1" customWidth="1"/>
    <col min="22" max="22" width="3.5" bestFit="1" customWidth="1"/>
    <col min="23" max="23" width="4.5" style="188" bestFit="1" customWidth="1"/>
    <col min="24" max="29" width="4.75" bestFit="1" customWidth="1"/>
    <col min="30" max="30" width="3.5" bestFit="1" customWidth="1"/>
  </cols>
  <sheetData>
    <row r="1" spans="1:30" ht="16.5" customHeight="1">
      <c r="A1" s="579" t="s">
        <v>141</v>
      </c>
      <c r="B1" s="582" t="s">
        <v>487</v>
      </c>
      <c r="C1" s="559" t="s">
        <v>625</v>
      </c>
      <c r="D1" s="587" t="s">
        <v>142</v>
      </c>
      <c r="E1" s="588"/>
      <c r="F1" s="589"/>
      <c r="G1" s="590" t="s">
        <v>488</v>
      </c>
      <c r="H1" s="568"/>
      <c r="I1" s="568"/>
      <c r="J1" s="568"/>
      <c r="K1" s="568"/>
      <c r="L1" s="568"/>
      <c r="M1" s="568"/>
      <c r="N1" s="569"/>
      <c r="O1" s="590" t="s">
        <v>10</v>
      </c>
      <c r="P1" s="568"/>
      <c r="Q1" s="568"/>
      <c r="R1" s="568"/>
      <c r="S1" s="568"/>
      <c r="T1" s="568"/>
      <c r="U1" s="568"/>
      <c r="V1" s="569"/>
      <c r="W1" s="568" t="s">
        <v>489</v>
      </c>
      <c r="X1" s="568"/>
      <c r="Y1" s="568"/>
      <c r="Z1" s="568"/>
      <c r="AA1" s="568"/>
      <c r="AB1" s="568"/>
      <c r="AC1" s="568"/>
      <c r="AD1" s="569"/>
    </row>
    <row r="2" spans="1:30" ht="16.5" customHeight="1">
      <c r="A2" s="580"/>
      <c r="B2" s="583"/>
      <c r="C2" s="560"/>
      <c r="D2" s="580" t="s">
        <v>143</v>
      </c>
      <c r="E2" s="576" t="s">
        <v>490</v>
      </c>
      <c r="F2" s="570" t="s">
        <v>144</v>
      </c>
      <c r="G2" s="565" t="s">
        <v>143</v>
      </c>
      <c r="H2" s="558" t="s">
        <v>145</v>
      </c>
      <c r="I2" s="558"/>
      <c r="J2" s="558"/>
      <c r="K2" s="558"/>
      <c r="L2" s="558"/>
      <c r="M2" s="558"/>
      <c r="N2" s="570" t="s">
        <v>491</v>
      </c>
      <c r="O2" s="565" t="s">
        <v>143</v>
      </c>
      <c r="P2" s="576" t="s">
        <v>145</v>
      </c>
      <c r="Q2" s="576"/>
      <c r="R2" s="576"/>
      <c r="S2" s="576"/>
      <c r="T2" s="576"/>
      <c r="U2" s="576"/>
      <c r="V2" s="570" t="s">
        <v>146</v>
      </c>
      <c r="W2" s="573" t="s">
        <v>143</v>
      </c>
      <c r="X2" s="576" t="s">
        <v>145</v>
      </c>
      <c r="Y2" s="576"/>
      <c r="Z2" s="576"/>
      <c r="AA2" s="576"/>
      <c r="AB2" s="576"/>
      <c r="AC2" s="576"/>
      <c r="AD2" s="570" t="s">
        <v>146</v>
      </c>
    </row>
    <row r="3" spans="1:30">
      <c r="A3" s="580"/>
      <c r="B3" s="583"/>
      <c r="C3" s="560"/>
      <c r="D3" s="580"/>
      <c r="E3" s="558"/>
      <c r="F3" s="570"/>
      <c r="G3" s="566"/>
      <c r="H3" s="558" t="s">
        <v>148</v>
      </c>
      <c r="I3" s="558"/>
      <c r="J3" s="558"/>
      <c r="K3" s="558" t="s">
        <v>492</v>
      </c>
      <c r="L3" s="558"/>
      <c r="M3" s="558"/>
      <c r="N3" s="571"/>
      <c r="O3" s="566"/>
      <c r="P3" s="558" t="s">
        <v>148</v>
      </c>
      <c r="Q3" s="558"/>
      <c r="R3" s="558"/>
      <c r="S3" s="558" t="s">
        <v>149</v>
      </c>
      <c r="T3" s="558"/>
      <c r="U3" s="558"/>
      <c r="V3" s="571"/>
      <c r="W3" s="574"/>
      <c r="X3" s="558" t="s">
        <v>493</v>
      </c>
      <c r="Y3" s="558"/>
      <c r="Z3" s="558"/>
      <c r="AA3" s="558" t="s">
        <v>149</v>
      </c>
      <c r="AB3" s="558"/>
      <c r="AC3" s="558"/>
      <c r="AD3" s="571"/>
    </row>
    <row r="4" spans="1:30" ht="17.25" thickBot="1">
      <c r="A4" s="581"/>
      <c r="B4" s="584"/>
      <c r="C4" s="561"/>
      <c r="D4" s="581"/>
      <c r="E4" s="585"/>
      <c r="F4" s="586"/>
      <c r="G4" s="567"/>
      <c r="H4" s="189" t="s">
        <v>147</v>
      </c>
      <c r="I4" s="190" t="s">
        <v>150</v>
      </c>
      <c r="J4" s="190" t="s">
        <v>494</v>
      </c>
      <c r="K4" s="190" t="s">
        <v>147</v>
      </c>
      <c r="L4" s="190" t="s">
        <v>150</v>
      </c>
      <c r="M4" s="190" t="s">
        <v>151</v>
      </c>
      <c r="N4" s="572"/>
      <c r="O4" s="567"/>
      <c r="P4" s="190" t="s">
        <v>147</v>
      </c>
      <c r="Q4" s="190" t="s">
        <v>150</v>
      </c>
      <c r="R4" s="190" t="s">
        <v>151</v>
      </c>
      <c r="S4" s="190" t="s">
        <v>147</v>
      </c>
      <c r="T4" s="190" t="s">
        <v>495</v>
      </c>
      <c r="U4" s="190" t="s">
        <v>151</v>
      </c>
      <c r="V4" s="572"/>
      <c r="W4" s="575"/>
      <c r="X4" s="190" t="s">
        <v>147</v>
      </c>
      <c r="Y4" s="190" t="s">
        <v>150</v>
      </c>
      <c r="Z4" s="190" t="s">
        <v>151</v>
      </c>
      <c r="AA4" s="190" t="s">
        <v>147</v>
      </c>
      <c r="AB4" s="190" t="s">
        <v>495</v>
      </c>
      <c r="AC4" s="190" t="s">
        <v>151</v>
      </c>
      <c r="AD4" s="572"/>
    </row>
    <row r="5" spans="1:30" ht="16.5" customHeight="1">
      <c r="A5" s="577" t="s">
        <v>496</v>
      </c>
      <c r="B5" s="191" t="s">
        <v>143</v>
      </c>
      <c r="C5" s="194"/>
      <c r="D5" s="192">
        <f t="shared" ref="D5:N5" si="0">SUM(D6:D15)</f>
        <v>678</v>
      </c>
      <c r="E5" s="193">
        <f t="shared" si="0"/>
        <v>565</v>
      </c>
      <c r="F5" s="194">
        <f t="shared" si="0"/>
        <v>113</v>
      </c>
      <c r="G5" s="192">
        <f t="shared" si="0"/>
        <v>414</v>
      </c>
      <c r="H5" s="193">
        <f t="shared" si="0"/>
        <v>228</v>
      </c>
      <c r="I5" s="193">
        <f t="shared" si="0"/>
        <v>46</v>
      </c>
      <c r="J5" s="193">
        <f t="shared" si="0"/>
        <v>182</v>
      </c>
      <c r="K5" s="193">
        <f t="shared" si="0"/>
        <v>111</v>
      </c>
      <c r="L5" s="193">
        <f t="shared" si="0"/>
        <v>20</v>
      </c>
      <c r="M5" s="193">
        <f t="shared" si="0"/>
        <v>91</v>
      </c>
      <c r="N5" s="194">
        <f t="shared" si="0"/>
        <v>75</v>
      </c>
      <c r="O5" s="192">
        <f t="shared" ref="O5:AD5" si="1">SUM(O6:O15)</f>
        <v>159</v>
      </c>
      <c r="P5" s="193">
        <f t="shared" si="1"/>
        <v>73</v>
      </c>
      <c r="Q5" s="193">
        <f t="shared" si="1"/>
        <v>27</v>
      </c>
      <c r="R5" s="193">
        <f t="shared" si="1"/>
        <v>46</v>
      </c>
      <c r="S5" s="193">
        <f t="shared" si="1"/>
        <v>67</v>
      </c>
      <c r="T5" s="193">
        <f t="shared" si="1"/>
        <v>20</v>
      </c>
      <c r="U5" s="193">
        <f t="shared" si="1"/>
        <v>47</v>
      </c>
      <c r="V5" s="194">
        <f t="shared" si="1"/>
        <v>19</v>
      </c>
      <c r="W5" s="195">
        <f t="shared" si="1"/>
        <v>105</v>
      </c>
      <c r="X5" s="193">
        <f t="shared" si="1"/>
        <v>82</v>
      </c>
      <c r="Y5" s="193">
        <f t="shared" si="1"/>
        <v>0</v>
      </c>
      <c r="Z5" s="193">
        <f t="shared" si="1"/>
        <v>82</v>
      </c>
      <c r="AA5" s="193">
        <f t="shared" si="1"/>
        <v>4</v>
      </c>
      <c r="AB5" s="193">
        <f t="shared" si="1"/>
        <v>0</v>
      </c>
      <c r="AC5" s="193">
        <f t="shared" si="1"/>
        <v>4</v>
      </c>
      <c r="AD5" s="194">
        <f t="shared" si="1"/>
        <v>19</v>
      </c>
    </row>
    <row r="6" spans="1:30">
      <c r="A6" s="563"/>
      <c r="B6" s="196" t="s">
        <v>497</v>
      </c>
      <c r="C6" s="201" t="s">
        <v>629</v>
      </c>
      <c r="D6" s="197">
        <f t="shared" ref="D6:D15" si="2">SUM(E6,F6)</f>
        <v>72</v>
      </c>
      <c r="E6" s="198">
        <v>60</v>
      </c>
      <c r="F6" s="199">
        <f t="shared" ref="F6:F11" si="3">SUM(N6,V6,AD6)</f>
        <v>12</v>
      </c>
      <c r="G6" s="197">
        <f t="shared" ref="G6:G15" si="4">SUM(H6,K6,N6)</f>
        <v>44</v>
      </c>
      <c r="H6" s="200">
        <f t="shared" ref="H6:H15" si="5">SUM(I6:J6)</f>
        <v>25</v>
      </c>
      <c r="I6" s="198">
        <v>5</v>
      </c>
      <c r="J6" s="198">
        <v>20</v>
      </c>
      <c r="K6" s="200">
        <f t="shared" ref="K6:K15" si="6">SUM(L6:M6)</f>
        <v>11</v>
      </c>
      <c r="L6" s="198">
        <v>2</v>
      </c>
      <c r="M6" s="198">
        <v>9</v>
      </c>
      <c r="N6" s="201">
        <v>8</v>
      </c>
      <c r="O6" s="197">
        <f t="shared" ref="O6:O15" si="7">SUM(P6,S6,V6)</f>
        <v>17</v>
      </c>
      <c r="P6" s="200">
        <f t="shared" ref="P6:P15" si="8">SUM(Q6:R6)</f>
        <v>8</v>
      </c>
      <c r="Q6" s="198">
        <v>3</v>
      </c>
      <c r="R6" s="198">
        <v>5</v>
      </c>
      <c r="S6" s="200">
        <f t="shared" ref="S6:S15" si="9">SUM(T6:U6)</f>
        <v>7</v>
      </c>
      <c r="T6" s="198">
        <v>2</v>
      </c>
      <c r="U6" s="198">
        <v>5</v>
      </c>
      <c r="V6" s="201">
        <v>2</v>
      </c>
      <c r="W6" s="202">
        <f t="shared" ref="W6:W15" si="10">SUM(X6,AA6,AD6)</f>
        <v>11</v>
      </c>
      <c r="X6" s="200">
        <f t="shared" ref="X6:X15" si="11">SUM(Y6:Z6)</f>
        <v>9</v>
      </c>
      <c r="Y6" s="198">
        <v>0</v>
      </c>
      <c r="Z6" s="198">
        <v>9</v>
      </c>
      <c r="AA6" s="200">
        <f t="shared" ref="AA6:AA15" si="12">SUM(AB6:AC6)</f>
        <v>0</v>
      </c>
      <c r="AB6" s="198">
        <v>0</v>
      </c>
      <c r="AC6" s="198">
        <v>0</v>
      </c>
      <c r="AD6" s="201">
        <v>2</v>
      </c>
    </row>
    <row r="7" spans="1:30">
      <c r="A7" s="563"/>
      <c r="B7" s="196" t="s">
        <v>498</v>
      </c>
      <c r="C7" s="201" t="s">
        <v>629</v>
      </c>
      <c r="D7" s="197">
        <f t="shared" si="2"/>
        <v>72</v>
      </c>
      <c r="E7" s="198">
        <v>60</v>
      </c>
      <c r="F7" s="199">
        <f t="shared" si="3"/>
        <v>12</v>
      </c>
      <c r="G7" s="197">
        <f t="shared" si="4"/>
        <v>44</v>
      </c>
      <c r="H7" s="200">
        <f t="shared" si="5"/>
        <v>25</v>
      </c>
      <c r="I7" s="198">
        <v>5</v>
      </c>
      <c r="J7" s="198">
        <v>20</v>
      </c>
      <c r="K7" s="200">
        <f t="shared" si="6"/>
        <v>11</v>
      </c>
      <c r="L7" s="198">
        <v>2</v>
      </c>
      <c r="M7" s="198">
        <v>9</v>
      </c>
      <c r="N7" s="201">
        <v>8</v>
      </c>
      <c r="O7" s="197">
        <f t="shared" si="7"/>
        <v>17</v>
      </c>
      <c r="P7" s="200">
        <f t="shared" si="8"/>
        <v>8</v>
      </c>
      <c r="Q7" s="198">
        <v>3</v>
      </c>
      <c r="R7" s="198">
        <v>5</v>
      </c>
      <c r="S7" s="200">
        <f t="shared" si="9"/>
        <v>7</v>
      </c>
      <c r="T7" s="198">
        <v>2</v>
      </c>
      <c r="U7" s="198">
        <v>5</v>
      </c>
      <c r="V7" s="201">
        <v>2</v>
      </c>
      <c r="W7" s="202">
        <f t="shared" si="10"/>
        <v>11</v>
      </c>
      <c r="X7" s="200">
        <f t="shared" si="11"/>
        <v>9</v>
      </c>
      <c r="Y7" s="198">
        <v>0</v>
      </c>
      <c r="Z7" s="198">
        <v>9</v>
      </c>
      <c r="AA7" s="200">
        <f t="shared" si="12"/>
        <v>0</v>
      </c>
      <c r="AB7" s="198">
        <v>0</v>
      </c>
      <c r="AC7" s="198">
        <v>0</v>
      </c>
      <c r="AD7" s="201">
        <v>2</v>
      </c>
    </row>
    <row r="8" spans="1:30">
      <c r="A8" s="563"/>
      <c r="B8" s="196" t="s">
        <v>332</v>
      </c>
      <c r="C8" s="201" t="s">
        <v>629</v>
      </c>
      <c r="D8" s="197">
        <f t="shared" si="2"/>
        <v>72</v>
      </c>
      <c r="E8" s="198">
        <v>60</v>
      </c>
      <c r="F8" s="199">
        <f t="shared" si="3"/>
        <v>12</v>
      </c>
      <c r="G8" s="197">
        <f t="shared" si="4"/>
        <v>44</v>
      </c>
      <c r="H8" s="200">
        <f t="shared" si="5"/>
        <v>25</v>
      </c>
      <c r="I8" s="198">
        <v>5</v>
      </c>
      <c r="J8" s="198">
        <v>20</v>
      </c>
      <c r="K8" s="200">
        <f t="shared" si="6"/>
        <v>11</v>
      </c>
      <c r="L8" s="198">
        <v>2</v>
      </c>
      <c r="M8" s="198">
        <v>9</v>
      </c>
      <c r="N8" s="201">
        <v>8</v>
      </c>
      <c r="O8" s="197">
        <f t="shared" si="7"/>
        <v>17</v>
      </c>
      <c r="P8" s="200">
        <f t="shared" si="8"/>
        <v>8</v>
      </c>
      <c r="Q8" s="198">
        <v>3</v>
      </c>
      <c r="R8" s="198">
        <v>5</v>
      </c>
      <c r="S8" s="200">
        <f t="shared" si="9"/>
        <v>7</v>
      </c>
      <c r="T8" s="198">
        <v>2</v>
      </c>
      <c r="U8" s="198">
        <v>5</v>
      </c>
      <c r="V8" s="201">
        <v>2</v>
      </c>
      <c r="W8" s="202">
        <f t="shared" si="10"/>
        <v>11</v>
      </c>
      <c r="X8" s="200">
        <f t="shared" si="11"/>
        <v>9</v>
      </c>
      <c r="Y8" s="198">
        <v>0</v>
      </c>
      <c r="Z8" s="198">
        <v>9</v>
      </c>
      <c r="AA8" s="200">
        <f t="shared" si="12"/>
        <v>0</v>
      </c>
      <c r="AB8" s="198">
        <v>0</v>
      </c>
      <c r="AC8" s="198">
        <v>0</v>
      </c>
      <c r="AD8" s="201">
        <v>2</v>
      </c>
    </row>
    <row r="9" spans="1:30">
      <c r="A9" s="563"/>
      <c r="B9" s="196" t="s">
        <v>499</v>
      </c>
      <c r="C9" s="201" t="s">
        <v>629</v>
      </c>
      <c r="D9" s="197">
        <f t="shared" si="2"/>
        <v>72</v>
      </c>
      <c r="E9" s="198">
        <v>60</v>
      </c>
      <c r="F9" s="199">
        <f t="shared" si="3"/>
        <v>12</v>
      </c>
      <c r="G9" s="197">
        <f t="shared" si="4"/>
        <v>44</v>
      </c>
      <c r="H9" s="200">
        <f t="shared" si="5"/>
        <v>25</v>
      </c>
      <c r="I9" s="198">
        <v>5</v>
      </c>
      <c r="J9" s="198">
        <v>20</v>
      </c>
      <c r="K9" s="200">
        <f t="shared" si="6"/>
        <v>11</v>
      </c>
      <c r="L9" s="198">
        <v>2</v>
      </c>
      <c r="M9" s="198">
        <v>9</v>
      </c>
      <c r="N9" s="201">
        <v>8</v>
      </c>
      <c r="O9" s="197">
        <f t="shared" si="7"/>
        <v>17</v>
      </c>
      <c r="P9" s="200">
        <f t="shared" si="8"/>
        <v>8</v>
      </c>
      <c r="Q9" s="198">
        <v>3</v>
      </c>
      <c r="R9" s="198">
        <v>5</v>
      </c>
      <c r="S9" s="200">
        <f t="shared" si="9"/>
        <v>7</v>
      </c>
      <c r="T9" s="198">
        <v>2</v>
      </c>
      <c r="U9" s="198">
        <v>5</v>
      </c>
      <c r="V9" s="201">
        <v>2</v>
      </c>
      <c r="W9" s="202">
        <f t="shared" si="10"/>
        <v>11</v>
      </c>
      <c r="X9" s="200">
        <f t="shared" si="11"/>
        <v>9</v>
      </c>
      <c r="Y9" s="198">
        <v>0</v>
      </c>
      <c r="Z9" s="198">
        <v>9</v>
      </c>
      <c r="AA9" s="200">
        <f t="shared" si="12"/>
        <v>0</v>
      </c>
      <c r="AB9" s="198">
        <v>0</v>
      </c>
      <c r="AC9" s="198">
        <v>0</v>
      </c>
      <c r="AD9" s="201">
        <v>2</v>
      </c>
    </row>
    <row r="10" spans="1:30">
      <c r="A10" s="563"/>
      <c r="B10" s="196" t="s">
        <v>500</v>
      </c>
      <c r="C10" s="201" t="s">
        <v>629</v>
      </c>
      <c r="D10" s="197">
        <f t="shared" si="2"/>
        <v>72</v>
      </c>
      <c r="E10" s="198">
        <v>60</v>
      </c>
      <c r="F10" s="199">
        <f t="shared" si="3"/>
        <v>12</v>
      </c>
      <c r="G10" s="197">
        <f t="shared" si="4"/>
        <v>44</v>
      </c>
      <c r="H10" s="200">
        <f t="shared" si="5"/>
        <v>25</v>
      </c>
      <c r="I10" s="198">
        <v>5</v>
      </c>
      <c r="J10" s="198">
        <v>20</v>
      </c>
      <c r="K10" s="200">
        <f t="shared" si="6"/>
        <v>11</v>
      </c>
      <c r="L10" s="198">
        <v>2</v>
      </c>
      <c r="M10" s="198">
        <v>9</v>
      </c>
      <c r="N10" s="201">
        <v>8</v>
      </c>
      <c r="O10" s="197">
        <f t="shared" si="7"/>
        <v>17</v>
      </c>
      <c r="P10" s="200">
        <f t="shared" si="8"/>
        <v>8</v>
      </c>
      <c r="Q10" s="198">
        <v>3</v>
      </c>
      <c r="R10" s="198">
        <v>5</v>
      </c>
      <c r="S10" s="200">
        <f t="shared" si="9"/>
        <v>7</v>
      </c>
      <c r="T10" s="198">
        <v>2</v>
      </c>
      <c r="U10" s="198">
        <v>5</v>
      </c>
      <c r="V10" s="201">
        <v>2</v>
      </c>
      <c r="W10" s="202">
        <f t="shared" si="10"/>
        <v>11</v>
      </c>
      <c r="X10" s="200">
        <f t="shared" si="11"/>
        <v>9</v>
      </c>
      <c r="Y10" s="198">
        <v>0</v>
      </c>
      <c r="Z10" s="198">
        <v>9</v>
      </c>
      <c r="AA10" s="200">
        <f t="shared" si="12"/>
        <v>0</v>
      </c>
      <c r="AB10" s="198">
        <v>0</v>
      </c>
      <c r="AC10" s="198">
        <v>0</v>
      </c>
      <c r="AD10" s="201">
        <v>2</v>
      </c>
    </row>
    <row r="11" spans="1:30">
      <c r="A11" s="563"/>
      <c r="B11" s="196" t="s">
        <v>331</v>
      </c>
      <c r="C11" s="201" t="s">
        <v>629</v>
      </c>
      <c r="D11" s="197">
        <f t="shared" si="2"/>
        <v>72</v>
      </c>
      <c r="E11" s="198">
        <v>60</v>
      </c>
      <c r="F11" s="199">
        <f t="shared" si="3"/>
        <v>12</v>
      </c>
      <c r="G11" s="197">
        <f t="shared" si="4"/>
        <v>44</v>
      </c>
      <c r="H11" s="200">
        <f t="shared" si="5"/>
        <v>25</v>
      </c>
      <c r="I11" s="198">
        <v>5</v>
      </c>
      <c r="J11" s="198">
        <v>20</v>
      </c>
      <c r="K11" s="200">
        <f t="shared" si="6"/>
        <v>11</v>
      </c>
      <c r="L11" s="198">
        <v>2</v>
      </c>
      <c r="M11" s="198">
        <v>9</v>
      </c>
      <c r="N11" s="201">
        <v>8</v>
      </c>
      <c r="O11" s="197">
        <f t="shared" si="7"/>
        <v>17</v>
      </c>
      <c r="P11" s="200">
        <f t="shared" si="8"/>
        <v>8</v>
      </c>
      <c r="Q11" s="198">
        <v>3</v>
      </c>
      <c r="R11" s="198">
        <v>5</v>
      </c>
      <c r="S11" s="200">
        <f t="shared" si="9"/>
        <v>7</v>
      </c>
      <c r="T11" s="198">
        <v>2</v>
      </c>
      <c r="U11" s="198">
        <v>5</v>
      </c>
      <c r="V11" s="201">
        <v>2</v>
      </c>
      <c r="W11" s="202">
        <f t="shared" si="10"/>
        <v>11</v>
      </c>
      <c r="X11" s="200">
        <f t="shared" si="11"/>
        <v>9</v>
      </c>
      <c r="Y11" s="198">
        <v>0</v>
      </c>
      <c r="Z11" s="198">
        <v>9</v>
      </c>
      <c r="AA11" s="200">
        <f t="shared" si="12"/>
        <v>0</v>
      </c>
      <c r="AB11" s="198">
        <v>0</v>
      </c>
      <c r="AC11" s="198">
        <v>0</v>
      </c>
      <c r="AD11" s="201">
        <v>2</v>
      </c>
    </row>
    <row r="12" spans="1:30">
      <c r="A12" s="563"/>
      <c r="B12" s="196" t="s">
        <v>628</v>
      </c>
      <c r="C12" s="201" t="s">
        <v>626</v>
      </c>
      <c r="D12" s="197">
        <f t="shared" si="2"/>
        <v>30</v>
      </c>
      <c r="E12" s="198">
        <v>25</v>
      </c>
      <c r="F12" s="199">
        <v>5</v>
      </c>
      <c r="G12" s="197">
        <f t="shared" si="4"/>
        <v>18</v>
      </c>
      <c r="H12" s="200">
        <f t="shared" si="5"/>
        <v>3</v>
      </c>
      <c r="I12" s="198">
        <v>1</v>
      </c>
      <c r="J12" s="198">
        <v>2</v>
      </c>
      <c r="K12" s="200">
        <f t="shared" si="6"/>
        <v>12</v>
      </c>
      <c r="L12" s="198">
        <v>2</v>
      </c>
      <c r="M12" s="198">
        <v>10</v>
      </c>
      <c r="N12" s="201">
        <v>3</v>
      </c>
      <c r="O12" s="197">
        <f t="shared" si="7"/>
        <v>6</v>
      </c>
      <c r="P12" s="200">
        <f t="shared" si="8"/>
        <v>1</v>
      </c>
      <c r="Q12" s="198">
        <v>0</v>
      </c>
      <c r="R12" s="198">
        <v>1</v>
      </c>
      <c r="S12" s="200">
        <f t="shared" si="9"/>
        <v>4</v>
      </c>
      <c r="T12" s="198">
        <v>2</v>
      </c>
      <c r="U12" s="198">
        <v>2</v>
      </c>
      <c r="V12" s="201">
        <v>1</v>
      </c>
      <c r="W12" s="202">
        <f t="shared" si="10"/>
        <v>6</v>
      </c>
      <c r="X12" s="200">
        <f t="shared" si="11"/>
        <v>1</v>
      </c>
      <c r="Y12" s="198">
        <v>0</v>
      </c>
      <c r="Z12" s="198">
        <v>1</v>
      </c>
      <c r="AA12" s="200">
        <f t="shared" si="12"/>
        <v>4</v>
      </c>
      <c r="AB12" s="198">
        <v>0</v>
      </c>
      <c r="AC12" s="198">
        <v>4</v>
      </c>
      <c r="AD12" s="201">
        <v>1</v>
      </c>
    </row>
    <row r="13" spans="1:30">
      <c r="A13" s="563"/>
      <c r="B13" s="196" t="s">
        <v>501</v>
      </c>
      <c r="C13" s="201" t="s">
        <v>629</v>
      </c>
      <c r="D13" s="197">
        <f t="shared" si="2"/>
        <v>72</v>
      </c>
      <c r="E13" s="198">
        <v>60</v>
      </c>
      <c r="F13" s="199">
        <f>SUM(N13,V13,AD13)</f>
        <v>12</v>
      </c>
      <c r="G13" s="197">
        <f t="shared" si="4"/>
        <v>44</v>
      </c>
      <c r="H13" s="200">
        <f t="shared" si="5"/>
        <v>25</v>
      </c>
      <c r="I13" s="198">
        <v>5</v>
      </c>
      <c r="J13" s="198">
        <v>20</v>
      </c>
      <c r="K13" s="200">
        <f t="shared" si="6"/>
        <v>11</v>
      </c>
      <c r="L13" s="198">
        <v>2</v>
      </c>
      <c r="M13" s="198">
        <v>9</v>
      </c>
      <c r="N13" s="201">
        <v>8</v>
      </c>
      <c r="O13" s="197">
        <f t="shared" si="7"/>
        <v>17</v>
      </c>
      <c r="P13" s="200">
        <f t="shared" si="8"/>
        <v>8</v>
      </c>
      <c r="Q13" s="198">
        <v>3</v>
      </c>
      <c r="R13" s="198">
        <v>5</v>
      </c>
      <c r="S13" s="200">
        <f t="shared" si="9"/>
        <v>7</v>
      </c>
      <c r="T13" s="198">
        <v>2</v>
      </c>
      <c r="U13" s="198">
        <v>5</v>
      </c>
      <c r="V13" s="201">
        <v>2</v>
      </c>
      <c r="W13" s="202">
        <f t="shared" si="10"/>
        <v>11</v>
      </c>
      <c r="X13" s="200">
        <f t="shared" si="11"/>
        <v>9</v>
      </c>
      <c r="Y13" s="198">
        <v>0</v>
      </c>
      <c r="Z13" s="198">
        <v>9</v>
      </c>
      <c r="AA13" s="200">
        <f t="shared" si="12"/>
        <v>0</v>
      </c>
      <c r="AB13" s="198">
        <v>0</v>
      </c>
      <c r="AC13" s="198">
        <v>0</v>
      </c>
      <c r="AD13" s="201">
        <v>2</v>
      </c>
    </row>
    <row r="14" spans="1:30">
      <c r="A14" s="563"/>
      <c r="B14" s="196" t="s">
        <v>502</v>
      </c>
      <c r="C14" s="201" t="s">
        <v>629</v>
      </c>
      <c r="D14" s="197">
        <f t="shared" si="2"/>
        <v>72</v>
      </c>
      <c r="E14" s="198">
        <v>60</v>
      </c>
      <c r="F14" s="199">
        <f>SUM(N14,V14,AD14)</f>
        <v>12</v>
      </c>
      <c r="G14" s="197">
        <f t="shared" si="4"/>
        <v>44</v>
      </c>
      <c r="H14" s="200">
        <f t="shared" si="5"/>
        <v>25</v>
      </c>
      <c r="I14" s="198">
        <v>5</v>
      </c>
      <c r="J14" s="198">
        <v>20</v>
      </c>
      <c r="K14" s="200">
        <f t="shared" si="6"/>
        <v>11</v>
      </c>
      <c r="L14" s="198">
        <v>2</v>
      </c>
      <c r="M14" s="198">
        <v>9</v>
      </c>
      <c r="N14" s="201">
        <v>8</v>
      </c>
      <c r="O14" s="197">
        <f t="shared" si="7"/>
        <v>17</v>
      </c>
      <c r="P14" s="200">
        <f t="shared" si="8"/>
        <v>8</v>
      </c>
      <c r="Q14" s="198">
        <v>3</v>
      </c>
      <c r="R14" s="198">
        <v>5</v>
      </c>
      <c r="S14" s="200">
        <f t="shared" si="9"/>
        <v>7</v>
      </c>
      <c r="T14" s="198">
        <v>2</v>
      </c>
      <c r="U14" s="198">
        <v>5</v>
      </c>
      <c r="V14" s="201">
        <v>2</v>
      </c>
      <c r="W14" s="202">
        <f t="shared" si="10"/>
        <v>11</v>
      </c>
      <c r="X14" s="200">
        <f t="shared" si="11"/>
        <v>9</v>
      </c>
      <c r="Y14" s="198">
        <v>0</v>
      </c>
      <c r="Z14" s="198">
        <v>9</v>
      </c>
      <c r="AA14" s="200">
        <f t="shared" si="12"/>
        <v>0</v>
      </c>
      <c r="AB14" s="198">
        <v>0</v>
      </c>
      <c r="AC14" s="198">
        <v>0</v>
      </c>
      <c r="AD14" s="201">
        <v>2</v>
      </c>
    </row>
    <row r="15" spans="1:30" ht="17.25" thickBot="1">
      <c r="A15" s="578"/>
      <c r="B15" s="203" t="s">
        <v>364</v>
      </c>
      <c r="C15" s="208" t="s">
        <v>629</v>
      </c>
      <c r="D15" s="204">
        <f t="shared" si="2"/>
        <v>72</v>
      </c>
      <c r="E15" s="205">
        <v>60</v>
      </c>
      <c r="F15" s="206">
        <f>SUM(N15,V15,AD15)</f>
        <v>12</v>
      </c>
      <c r="G15" s="204">
        <f t="shared" si="4"/>
        <v>44</v>
      </c>
      <c r="H15" s="207">
        <f t="shared" si="5"/>
        <v>25</v>
      </c>
      <c r="I15" s="205">
        <v>5</v>
      </c>
      <c r="J15" s="205">
        <v>20</v>
      </c>
      <c r="K15" s="207">
        <f t="shared" si="6"/>
        <v>11</v>
      </c>
      <c r="L15" s="205">
        <v>2</v>
      </c>
      <c r="M15" s="205">
        <v>9</v>
      </c>
      <c r="N15" s="208">
        <v>8</v>
      </c>
      <c r="O15" s="204">
        <f t="shared" si="7"/>
        <v>17</v>
      </c>
      <c r="P15" s="207">
        <f t="shared" si="8"/>
        <v>8</v>
      </c>
      <c r="Q15" s="205">
        <v>3</v>
      </c>
      <c r="R15" s="205">
        <v>5</v>
      </c>
      <c r="S15" s="207">
        <f t="shared" si="9"/>
        <v>7</v>
      </c>
      <c r="T15" s="205">
        <v>2</v>
      </c>
      <c r="U15" s="205">
        <v>5</v>
      </c>
      <c r="V15" s="208">
        <v>2</v>
      </c>
      <c r="W15" s="209">
        <f t="shared" si="10"/>
        <v>11</v>
      </c>
      <c r="X15" s="207">
        <f t="shared" si="11"/>
        <v>9</v>
      </c>
      <c r="Y15" s="205">
        <v>0</v>
      </c>
      <c r="Z15" s="205">
        <v>9</v>
      </c>
      <c r="AA15" s="207">
        <f t="shared" si="12"/>
        <v>0</v>
      </c>
      <c r="AB15" s="205">
        <v>0</v>
      </c>
      <c r="AC15" s="205">
        <v>0</v>
      </c>
      <c r="AD15" s="208">
        <v>2</v>
      </c>
    </row>
    <row r="16" spans="1:30" ht="17.25" customHeight="1">
      <c r="A16" s="562" t="s">
        <v>152</v>
      </c>
      <c r="B16" s="210" t="s">
        <v>19</v>
      </c>
      <c r="C16" s="213"/>
      <c r="D16" s="211">
        <f>SUM(D17:D22)</f>
        <v>312</v>
      </c>
      <c r="E16" s="212">
        <f t="shared" ref="E16:AD16" si="13">SUM(E17:E22)</f>
        <v>260</v>
      </c>
      <c r="F16" s="213">
        <f t="shared" si="13"/>
        <v>52</v>
      </c>
      <c r="G16" s="211">
        <f t="shared" si="13"/>
        <v>190</v>
      </c>
      <c r="H16" s="212">
        <f t="shared" si="13"/>
        <v>110</v>
      </c>
      <c r="I16" s="212">
        <f t="shared" si="13"/>
        <v>20</v>
      </c>
      <c r="J16" s="212">
        <f t="shared" si="13"/>
        <v>90</v>
      </c>
      <c r="K16" s="212">
        <f t="shared" si="13"/>
        <v>46</v>
      </c>
      <c r="L16" s="212">
        <f t="shared" si="13"/>
        <v>9</v>
      </c>
      <c r="M16" s="212">
        <f t="shared" si="13"/>
        <v>37</v>
      </c>
      <c r="N16" s="213">
        <f t="shared" si="13"/>
        <v>34</v>
      </c>
      <c r="O16" s="211">
        <f t="shared" si="13"/>
        <v>76</v>
      </c>
      <c r="P16" s="212">
        <f t="shared" si="13"/>
        <v>35</v>
      </c>
      <c r="Q16" s="212">
        <f t="shared" si="13"/>
        <v>15</v>
      </c>
      <c r="R16" s="212">
        <f t="shared" si="13"/>
        <v>20</v>
      </c>
      <c r="S16" s="212">
        <f t="shared" si="13"/>
        <v>32</v>
      </c>
      <c r="T16" s="212">
        <f t="shared" si="13"/>
        <v>8</v>
      </c>
      <c r="U16" s="212">
        <f t="shared" si="13"/>
        <v>24</v>
      </c>
      <c r="V16" s="213">
        <f t="shared" si="13"/>
        <v>9</v>
      </c>
      <c r="W16" s="214">
        <f t="shared" si="13"/>
        <v>46</v>
      </c>
      <c r="X16" s="212">
        <f t="shared" si="13"/>
        <v>37</v>
      </c>
      <c r="Y16" s="212">
        <f t="shared" si="13"/>
        <v>0</v>
      </c>
      <c r="Z16" s="212">
        <f t="shared" si="13"/>
        <v>37</v>
      </c>
      <c r="AA16" s="212">
        <f t="shared" si="13"/>
        <v>0</v>
      </c>
      <c r="AB16" s="212">
        <f t="shared" si="13"/>
        <v>0</v>
      </c>
      <c r="AC16" s="212">
        <f t="shared" si="13"/>
        <v>0</v>
      </c>
      <c r="AD16" s="213">
        <f t="shared" si="13"/>
        <v>9</v>
      </c>
    </row>
    <row r="17" spans="1:30">
      <c r="A17" s="563"/>
      <c r="B17" s="196" t="s">
        <v>506</v>
      </c>
      <c r="C17" s="201" t="s">
        <v>629</v>
      </c>
      <c r="D17" s="197">
        <f t="shared" ref="D17:D22" si="14">SUM(E17,F17)</f>
        <v>72</v>
      </c>
      <c r="E17" s="198">
        <v>60</v>
      </c>
      <c r="F17" s="199">
        <v>12</v>
      </c>
      <c r="G17" s="197">
        <f t="shared" ref="G17:G22" si="15">SUM(H17,K17,N17)</f>
        <v>44</v>
      </c>
      <c r="H17" s="200">
        <f t="shared" ref="H17:H22" si="16">SUM(I17:J17)</f>
        <v>25</v>
      </c>
      <c r="I17" s="198">
        <v>5</v>
      </c>
      <c r="J17" s="198">
        <v>20</v>
      </c>
      <c r="K17" s="200">
        <f t="shared" ref="K17:K22" si="17">SUM(L17:M17)</f>
        <v>11</v>
      </c>
      <c r="L17" s="198">
        <v>2</v>
      </c>
      <c r="M17" s="198">
        <v>9</v>
      </c>
      <c r="N17" s="201">
        <v>8</v>
      </c>
      <c r="O17" s="197">
        <f t="shared" ref="O17:O22" si="18">SUM(P17,S17,V17)</f>
        <v>17</v>
      </c>
      <c r="P17" s="200">
        <f t="shared" ref="P17:P22" si="19">SUM(Q17:R17)</f>
        <v>8</v>
      </c>
      <c r="Q17" s="198">
        <v>3</v>
      </c>
      <c r="R17" s="198">
        <v>5</v>
      </c>
      <c r="S17" s="200">
        <f t="shared" ref="S17:S22" si="20">SUM(T17:U17)</f>
        <v>7</v>
      </c>
      <c r="T17" s="198">
        <v>2</v>
      </c>
      <c r="U17" s="198">
        <v>5</v>
      </c>
      <c r="V17" s="201">
        <v>2</v>
      </c>
      <c r="W17" s="202">
        <f t="shared" ref="W17:W22" si="21">SUM(X17,AA17,AD17)</f>
        <v>11</v>
      </c>
      <c r="X17" s="200">
        <f t="shared" ref="X17:X22" si="22">SUM(Y17:Z17)</f>
        <v>9</v>
      </c>
      <c r="Y17" s="198">
        <v>0</v>
      </c>
      <c r="Z17" s="198">
        <v>9</v>
      </c>
      <c r="AA17" s="200">
        <f t="shared" ref="AA17:AA22" si="23">SUM(AB17:AC17)</f>
        <v>0</v>
      </c>
      <c r="AB17" s="198">
        <v>0</v>
      </c>
      <c r="AC17" s="198">
        <v>0</v>
      </c>
      <c r="AD17" s="201">
        <v>2</v>
      </c>
    </row>
    <row r="18" spans="1:30">
      <c r="A18" s="563"/>
      <c r="B18" s="196" t="s">
        <v>503</v>
      </c>
      <c r="C18" s="201" t="s">
        <v>629</v>
      </c>
      <c r="D18" s="197">
        <f t="shared" si="14"/>
        <v>36</v>
      </c>
      <c r="E18" s="198">
        <v>30</v>
      </c>
      <c r="F18" s="199">
        <v>6</v>
      </c>
      <c r="G18" s="197">
        <f t="shared" si="15"/>
        <v>22</v>
      </c>
      <c r="H18" s="200">
        <f t="shared" si="16"/>
        <v>13</v>
      </c>
      <c r="I18" s="198">
        <v>2</v>
      </c>
      <c r="J18" s="198">
        <v>11</v>
      </c>
      <c r="K18" s="200">
        <f t="shared" si="17"/>
        <v>5</v>
      </c>
      <c r="L18" s="198">
        <v>1</v>
      </c>
      <c r="M18" s="198">
        <v>4</v>
      </c>
      <c r="N18" s="201">
        <v>4</v>
      </c>
      <c r="O18" s="197">
        <f t="shared" si="18"/>
        <v>9</v>
      </c>
      <c r="P18" s="200">
        <f t="shared" si="19"/>
        <v>4</v>
      </c>
      <c r="Q18" s="198">
        <v>2</v>
      </c>
      <c r="R18" s="198">
        <v>2</v>
      </c>
      <c r="S18" s="200">
        <f t="shared" si="20"/>
        <v>4</v>
      </c>
      <c r="T18" s="198">
        <v>1</v>
      </c>
      <c r="U18" s="198">
        <v>3</v>
      </c>
      <c r="V18" s="201">
        <v>1</v>
      </c>
      <c r="W18" s="202">
        <f t="shared" si="21"/>
        <v>5</v>
      </c>
      <c r="X18" s="200">
        <f t="shared" si="22"/>
        <v>4</v>
      </c>
      <c r="Y18" s="198">
        <v>0</v>
      </c>
      <c r="Z18" s="198">
        <v>4</v>
      </c>
      <c r="AA18" s="200">
        <f t="shared" si="23"/>
        <v>0</v>
      </c>
      <c r="AB18" s="198">
        <v>0</v>
      </c>
      <c r="AC18" s="198">
        <v>0</v>
      </c>
      <c r="AD18" s="201">
        <v>1</v>
      </c>
    </row>
    <row r="19" spans="1:30">
      <c r="A19" s="563"/>
      <c r="B19" s="196" t="s">
        <v>153</v>
      </c>
      <c r="C19" s="201" t="s">
        <v>629</v>
      </c>
      <c r="D19" s="197">
        <f t="shared" si="14"/>
        <v>72</v>
      </c>
      <c r="E19" s="198">
        <v>60</v>
      </c>
      <c r="F19" s="199">
        <v>12</v>
      </c>
      <c r="G19" s="197">
        <f t="shared" si="15"/>
        <v>44</v>
      </c>
      <c r="H19" s="200">
        <f t="shared" si="16"/>
        <v>25</v>
      </c>
      <c r="I19" s="198">
        <v>5</v>
      </c>
      <c r="J19" s="198">
        <v>20</v>
      </c>
      <c r="K19" s="200">
        <f t="shared" si="17"/>
        <v>11</v>
      </c>
      <c r="L19" s="198">
        <v>2</v>
      </c>
      <c r="M19" s="198">
        <v>9</v>
      </c>
      <c r="N19" s="201">
        <v>8</v>
      </c>
      <c r="O19" s="197">
        <f t="shared" si="18"/>
        <v>17</v>
      </c>
      <c r="P19" s="200">
        <f t="shared" si="19"/>
        <v>8</v>
      </c>
      <c r="Q19" s="198">
        <v>3</v>
      </c>
      <c r="R19" s="198">
        <v>5</v>
      </c>
      <c r="S19" s="200">
        <f t="shared" si="20"/>
        <v>7</v>
      </c>
      <c r="T19" s="198">
        <v>2</v>
      </c>
      <c r="U19" s="198">
        <v>5</v>
      </c>
      <c r="V19" s="201">
        <v>2</v>
      </c>
      <c r="W19" s="202">
        <f t="shared" si="21"/>
        <v>11</v>
      </c>
      <c r="X19" s="200">
        <f t="shared" si="22"/>
        <v>9</v>
      </c>
      <c r="Y19" s="198">
        <v>0</v>
      </c>
      <c r="Z19" s="198">
        <v>9</v>
      </c>
      <c r="AA19" s="200">
        <f t="shared" si="23"/>
        <v>0</v>
      </c>
      <c r="AB19" s="198">
        <v>0</v>
      </c>
      <c r="AC19" s="198">
        <v>0</v>
      </c>
      <c r="AD19" s="201">
        <v>2</v>
      </c>
    </row>
    <row r="20" spans="1:30">
      <c r="A20" s="563"/>
      <c r="B20" s="196" t="s">
        <v>504</v>
      </c>
      <c r="C20" s="201" t="s">
        <v>629</v>
      </c>
      <c r="D20" s="197">
        <f t="shared" si="14"/>
        <v>36</v>
      </c>
      <c r="E20" s="198">
        <v>30</v>
      </c>
      <c r="F20" s="199">
        <v>6</v>
      </c>
      <c r="G20" s="197">
        <f t="shared" si="15"/>
        <v>22</v>
      </c>
      <c r="H20" s="200">
        <f t="shared" si="16"/>
        <v>13</v>
      </c>
      <c r="I20" s="198">
        <v>2</v>
      </c>
      <c r="J20" s="198">
        <v>11</v>
      </c>
      <c r="K20" s="200">
        <f t="shared" si="17"/>
        <v>5</v>
      </c>
      <c r="L20" s="198">
        <v>1</v>
      </c>
      <c r="M20" s="198">
        <v>4</v>
      </c>
      <c r="N20" s="201">
        <v>4</v>
      </c>
      <c r="O20" s="197">
        <f t="shared" si="18"/>
        <v>9</v>
      </c>
      <c r="P20" s="200">
        <f t="shared" si="19"/>
        <v>4</v>
      </c>
      <c r="Q20" s="198">
        <v>2</v>
      </c>
      <c r="R20" s="198">
        <v>2</v>
      </c>
      <c r="S20" s="200">
        <f t="shared" si="20"/>
        <v>4</v>
      </c>
      <c r="T20" s="198">
        <v>1</v>
      </c>
      <c r="U20" s="198">
        <v>3</v>
      </c>
      <c r="V20" s="201">
        <v>1</v>
      </c>
      <c r="W20" s="202">
        <f t="shared" si="21"/>
        <v>5</v>
      </c>
      <c r="X20" s="200">
        <f t="shared" si="22"/>
        <v>4</v>
      </c>
      <c r="Y20" s="198">
        <v>0</v>
      </c>
      <c r="Z20" s="198">
        <v>4</v>
      </c>
      <c r="AA20" s="200">
        <f t="shared" si="23"/>
        <v>0</v>
      </c>
      <c r="AB20" s="198">
        <v>0</v>
      </c>
      <c r="AC20" s="198">
        <v>0</v>
      </c>
      <c r="AD20" s="201">
        <v>1</v>
      </c>
    </row>
    <row r="21" spans="1:30">
      <c r="A21" s="563"/>
      <c r="B21" s="196" t="s">
        <v>505</v>
      </c>
      <c r="C21" s="201" t="s">
        <v>629</v>
      </c>
      <c r="D21" s="197">
        <f t="shared" si="14"/>
        <v>60</v>
      </c>
      <c r="E21" s="198">
        <v>50</v>
      </c>
      <c r="F21" s="199">
        <v>10</v>
      </c>
      <c r="G21" s="197">
        <f t="shared" si="15"/>
        <v>36</v>
      </c>
      <c r="H21" s="200">
        <f t="shared" si="16"/>
        <v>21</v>
      </c>
      <c r="I21" s="198">
        <v>4</v>
      </c>
      <c r="J21" s="198">
        <v>17</v>
      </c>
      <c r="K21" s="200">
        <f t="shared" si="17"/>
        <v>9</v>
      </c>
      <c r="L21" s="198">
        <v>2</v>
      </c>
      <c r="M21" s="198">
        <v>7</v>
      </c>
      <c r="N21" s="201">
        <v>6</v>
      </c>
      <c r="O21" s="197">
        <f t="shared" si="18"/>
        <v>15</v>
      </c>
      <c r="P21" s="200">
        <f t="shared" si="19"/>
        <v>7</v>
      </c>
      <c r="Q21" s="198">
        <v>3</v>
      </c>
      <c r="R21" s="198">
        <v>4</v>
      </c>
      <c r="S21" s="200">
        <f t="shared" si="20"/>
        <v>6</v>
      </c>
      <c r="T21" s="198">
        <v>1</v>
      </c>
      <c r="U21" s="198">
        <v>5</v>
      </c>
      <c r="V21" s="201">
        <v>2</v>
      </c>
      <c r="W21" s="202">
        <f t="shared" si="21"/>
        <v>9</v>
      </c>
      <c r="X21" s="200">
        <f t="shared" si="22"/>
        <v>7</v>
      </c>
      <c r="Y21" s="198">
        <v>0</v>
      </c>
      <c r="Z21" s="198">
        <v>7</v>
      </c>
      <c r="AA21" s="200">
        <f t="shared" si="23"/>
        <v>0</v>
      </c>
      <c r="AB21" s="198">
        <v>0</v>
      </c>
      <c r="AC21" s="198">
        <v>0</v>
      </c>
      <c r="AD21" s="201">
        <v>2</v>
      </c>
    </row>
    <row r="22" spans="1:30" ht="17.25" thickBot="1">
      <c r="A22" s="564"/>
      <c r="B22" s="215" t="s">
        <v>507</v>
      </c>
      <c r="C22" s="201" t="s">
        <v>629</v>
      </c>
      <c r="D22" s="216">
        <f t="shared" si="14"/>
        <v>36</v>
      </c>
      <c r="E22" s="217">
        <v>30</v>
      </c>
      <c r="F22" s="218">
        <v>6</v>
      </c>
      <c r="G22" s="216">
        <f t="shared" si="15"/>
        <v>22</v>
      </c>
      <c r="H22" s="219">
        <f t="shared" si="16"/>
        <v>13</v>
      </c>
      <c r="I22" s="217">
        <v>2</v>
      </c>
      <c r="J22" s="217">
        <v>11</v>
      </c>
      <c r="K22" s="219">
        <f t="shared" si="17"/>
        <v>5</v>
      </c>
      <c r="L22" s="217">
        <v>1</v>
      </c>
      <c r="M22" s="217">
        <v>4</v>
      </c>
      <c r="N22" s="220">
        <v>4</v>
      </c>
      <c r="O22" s="216">
        <f t="shared" si="18"/>
        <v>9</v>
      </c>
      <c r="P22" s="219">
        <f t="shared" si="19"/>
        <v>4</v>
      </c>
      <c r="Q22" s="217">
        <v>2</v>
      </c>
      <c r="R22" s="217">
        <v>2</v>
      </c>
      <c r="S22" s="219">
        <f t="shared" si="20"/>
        <v>4</v>
      </c>
      <c r="T22" s="217">
        <v>1</v>
      </c>
      <c r="U22" s="217">
        <v>3</v>
      </c>
      <c r="V22" s="220">
        <v>1</v>
      </c>
      <c r="W22" s="221">
        <f t="shared" si="21"/>
        <v>5</v>
      </c>
      <c r="X22" s="219">
        <f t="shared" si="22"/>
        <v>4</v>
      </c>
      <c r="Y22" s="217">
        <v>0</v>
      </c>
      <c r="Z22" s="217">
        <v>4</v>
      </c>
      <c r="AA22" s="219">
        <f t="shared" si="23"/>
        <v>0</v>
      </c>
      <c r="AB22" s="217">
        <v>0</v>
      </c>
      <c r="AC22" s="217">
        <v>0</v>
      </c>
      <c r="AD22" s="220">
        <v>1</v>
      </c>
    </row>
    <row r="23" spans="1:30" ht="16.5" customHeight="1">
      <c r="A23" s="577" t="s">
        <v>508</v>
      </c>
      <c r="B23" s="191" t="s">
        <v>143</v>
      </c>
      <c r="C23" s="194"/>
      <c r="D23" s="192">
        <f>SUM(D24:D30)</f>
        <v>498</v>
      </c>
      <c r="E23" s="193">
        <f t="shared" ref="E23:AD23" si="24">SUM(E24:E30)</f>
        <v>415</v>
      </c>
      <c r="F23" s="194">
        <f t="shared" si="24"/>
        <v>83</v>
      </c>
      <c r="G23" s="192">
        <f t="shared" si="24"/>
        <v>293</v>
      </c>
      <c r="H23" s="193">
        <f t="shared" si="24"/>
        <v>165</v>
      </c>
      <c r="I23" s="193">
        <f t="shared" si="24"/>
        <v>33</v>
      </c>
      <c r="J23" s="193">
        <f t="shared" si="24"/>
        <v>132</v>
      </c>
      <c r="K23" s="193">
        <f t="shared" si="24"/>
        <v>75</v>
      </c>
      <c r="L23" s="193">
        <f t="shared" si="24"/>
        <v>15</v>
      </c>
      <c r="M23" s="193">
        <f t="shared" si="24"/>
        <v>60</v>
      </c>
      <c r="N23" s="194">
        <f t="shared" si="24"/>
        <v>53</v>
      </c>
      <c r="O23" s="192">
        <f t="shared" si="24"/>
        <v>119</v>
      </c>
      <c r="P23" s="193">
        <f t="shared" si="24"/>
        <v>54</v>
      </c>
      <c r="Q23" s="193">
        <f t="shared" si="24"/>
        <v>21</v>
      </c>
      <c r="R23" s="193">
        <f t="shared" si="24"/>
        <v>33</v>
      </c>
      <c r="S23" s="193">
        <f t="shared" si="24"/>
        <v>50</v>
      </c>
      <c r="T23" s="193">
        <f t="shared" si="24"/>
        <v>14</v>
      </c>
      <c r="U23" s="193">
        <f t="shared" si="24"/>
        <v>36</v>
      </c>
      <c r="V23" s="194">
        <f t="shared" si="24"/>
        <v>15</v>
      </c>
      <c r="W23" s="195">
        <f t="shared" si="24"/>
        <v>86</v>
      </c>
      <c r="X23" s="193">
        <f t="shared" si="24"/>
        <v>59</v>
      </c>
      <c r="Y23" s="193">
        <f t="shared" si="24"/>
        <v>0</v>
      </c>
      <c r="Z23" s="193">
        <f t="shared" si="24"/>
        <v>59</v>
      </c>
      <c r="AA23" s="193">
        <f t="shared" si="24"/>
        <v>12</v>
      </c>
      <c r="AB23" s="193">
        <f t="shared" si="24"/>
        <v>0</v>
      </c>
      <c r="AC23" s="193">
        <f t="shared" si="24"/>
        <v>12</v>
      </c>
      <c r="AD23" s="194">
        <f t="shared" si="24"/>
        <v>15</v>
      </c>
    </row>
    <row r="24" spans="1:30">
      <c r="A24" s="563"/>
      <c r="B24" s="196" t="s">
        <v>509</v>
      </c>
      <c r="C24" s="201" t="s">
        <v>629</v>
      </c>
      <c r="D24" s="197">
        <f t="shared" ref="D24:D30" si="25">SUM(E24,F24)</f>
        <v>108</v>
      </c>
      <c r="E24" s="198">
        <v>90</v>
      </c>
      <c r="F24" s="199">
        <f t="shared" ref="F24:F30" si="26">SUM(N24,V24,AD24)</f>
        <v>18</v>
      </c>
      <c r="G24" s="197">
        <f t="shared" ref="G24:G30" si="27">SUM(H24,K24,N24)</f>
        <v>65</v>
      </c>
      <c r="H24" s="200">
        <f t="shared" ref="H24:H30" si="28">SUM(I24:J24)</f>
        <v>39</v>
      </c>
      <c r="I24" s="198">
        <v>8</v>
      </c>
      <c r="J24" s="198">
        <v>31</v>
      </c>
      <c r="K24" s="200">
        <f t="shared" ref="K24:K30" si="29">SUM(L24:M24)</f>
        <v>16</v>
      </c>
      <c r="L24" s="198">
        <v>3</v>
      </c>
      <c r="M24" s="198">
        <v>13</v>
      </c>
      <c r="N24" s="201">
        <v>10</v>
      </c>
      <c r="O24" s="197">
        <f t="shared" ref="O24:O30" si="30">SUM(P24,S24,V24)</f>
        <v>27</v>
      </c>
      <c r="P24" s="200">
        <f t="shared" ref="P24:P30" si="31">SUM(Q24:R24)</f>
        <v>12</v>
      </c>
      <c r="Q24" s="198">
        <v>5</v>
      </c>
      <c r="R24" s="198">
        <v>7</v>
      </c>
      <c r="S24" s="200">
        <f t="shared" ref="S24:S30" si="32">SUM(T24:U24)</f>
        <v>11</v>
      </c>
      <c r="T24" s="198">
        <v>2</v>
      </c>
      <c r="U24" s="198">
        <v>9</v>
      </c>
      <c r="V24" s="201">
        <v>4</v>
      </c>
      <c r="W24" s="202">
        <f t="shared" ref="W24:W30" si="33">SUM(X24,AA24,AD24)</f>
        <v>16</v>
      </c>
      <c r="X24" s="200">
        <f t="shared" ref="X24:X30" si="34">SUM(Y24:Z24)</f>
        <v>12</v>
      </c>
      <c r="Y24" s="198">
        <v>0</v>
      </c>
      <c r="Z24" s="198">
        <v>12</v>
      </c>
      <c r="AA24" s="200">
        <f t="shared" ref="AA24:AA30" si="35">SUM(AB24:AC24)</f>
        <v>0</v>
      </c>
      <c r="AB24" s="198">
        <v>0</v>
      </c>
      <c r="AC24" s="198">
        <v>0</v>
      </c>
      <c r="AD24" s="201">
        <v>4</v>
      </c>
    </row>
    <row r="25" spans="1:30">
      <c r="A25" s="563"/>
      <c r="B25" s="196" t="s">
        <v>512</v>
      </c>
      <c r="C25" s="201" t="s">
        <v>629</v>
      </c>
      <c r="D25" s="197">
        <f t="shared" si="25"/>
        <v>72</v>
      </c>
      <c r="E25" s="198">
        <v>60</v>
      </c>
      <c r="F25" s="199">
        <f t="shared" si="26"/>
        <v>12</v>
      </c>
      <c r="G25" s="197">
        <f t="shared" si="27"/>
        <v>44</v>
      </c>
      <c r="H25" s="200">
        <f t="shared" si="28"/>
        <v>25</v>
      </c>
      <c r="I25" s="198">
        <v>5</v>
      </c>
      <c r="J25" s="198">
        <v>20</v>
      </c>
      <c r="K25" s="200">
        <f t="shared" si="29"/>
        <v>11</v>
      </c>
      <c r="L25" s="198">
        <v>2</v>
      </c>
      <c r="M25" s="198">
        <v>9</v>
      </c>
      <c r="N25" s="201">
        <v>8</v>
      </c>
      <c r="O25" s="197">
        <f t="shared" si="30"/>
        <v>17</v>
      </c>
      <c r="P25" s="200">
        <f t="shared" si="31"/>
        <v>8</v>
      </c>
      <c r="Q25" s="198">
        <v>3</v>
      </c>
      <c r="R25" s="198">
        <v>5</v>
      </c>
      <c r="S25" s="200">
        <f t="shared" si="32"/>
        <v>7</v>
      </c>
      <c r="T25" s="198">
        <v>2</v>
      </c>
      <c r="U25" s="198">
        <v>5</v>
      </c>
      <c r="V25" s="201">
        <v>2</v>
      </c>
      <c r="W25" s="202">
        <f t="shared" si="33"/>
        <v>11</v>
      </c>
      <c r="X25" s="200">
        <f t="shared" si="34"/>
        <v>9</v>
      </c>
      <c r="Y25" s="198">
        <v>0</v>
      </c>
      <c r="Z25" s="198">
        <v>9</v>
      </c>
      <c r="AA25" s="200">
        <f t="shared" si="35"/>
        <v>0</v>
      </c>
      <c r="AB25" s="198">
        <v>0</v>
      </c>
      <c r="AC25" s="198">
        <v>0</v>
      </c>
      <c r="AD25" s="201">
        <v>2</v>
      </c>
    </row>
    <row r="26" spans="1:30">
      <c r="A26" s="563"/>
      <c r="B26" s="196" t="s">
        <v>510</v>
      </c>
      <c r="C26" s="201" t="s">
        <v>629</v>
      </c>
      <c r="D26" s="197">
        <f t="shared" si="25"/>
        <v>72</v>
      </c>
      <c r="E26" s="198">
        <v>60</v>
      </c>
      <c r="F26" s="199">
        <f t="shared" si="26"/>
        <v>12</v>
      </c>
      <c r="G26" s="197">
        <f t="shared" si="27"/>
        <v>44</v>
      </c>
      <c r="H26" s="200">
        <f t="shared" si="28"/>
        <v>25</v>
      </c>
      <c r="I26" s="198">
        <v>5</v>
      </c>
      <c r="J26" s="198">
        <v>20</v>
      </c>
      <c r="K26" s="200">
        <f t="shared" si="29"/>
        <v>11</v>
      </c>
      <c r="L26" s="198">
        <v>2</v>
      </c>
      <c r="M26" s="198">
        <v>9</v>
      </c>
      <c r="N26" s="201">
        <v>8</v>
      </c>
      <c r="O26" s="197">
        <f t="shared" si="30"/>
        <v>17</v>
      </c>
      <c r="P26" s="200">
        <f t="shared" si="31"/>
        <v>8</v>
      </c>
      <c r="Q26" s="198">
        <v>3</v>
      </c>
      <c r="R26" s="198">
        <v>5</v>
      </c>
      <c r="S26" s="200">
        <f t="shared" si="32"/>
        <v>7</v>
      </c>
      <c r="T26" s="198">
        <v>2</v>
      </c>
      <c r="U26" s="198">
        <v>5</v>
      </c>
      <c r="V26" s="201">
        <v>2</v>
      </c>
      <c r="W26" s="202">
        <f t="shared" si="33"/>
        <v>11</v>
      </c>
      <c r="X26" s="200">
        <f t="shared" si="34"/>
        <v>9</v>
      </c>
      <c r="Y26" s="198">
        <v>0</v>
      </c>
      <c r="Z26" s="198">
        <v>9</v>
      </c>
      <c r="AA26" s="200">
        <f t="shared" si="35"/>
        <v>0</v>
      </c>
      <c r="AB26" s="198">
        <v>0</v>
      </c>
      <c r="AC26" s="198">
        <v>0</v>
      </c>
      <c r="AD26" s="201">
        <v>2</v>
      </c>
    </row>
    <row r="27" spans="1:30">
      <c r="A27" s="563"/>
      <c r="B27" s="196" t="s">
        <v>513</v>
      </c>
      <c r="C27" s="201" t="s">
        <v>629</v>
      </c>
      <c r="D27" s="197">
        <f t="shared" si="25"/>
        <v>72</v>
      </c>
      <c r="E27" s="198">
        <v>60</v>
      </c>
      <c r="F27" s="199">
        <f t="shared" si="26"/>
        <v>12</v>
      </c>
      <c r="G27" s="197">
        <f t="shared" si="27"/>
        <v>44</v>
      </c>
      <c r="H27" s="200">
        <f t="shared" si="28"/>
        <v>25</v>
      </c>
      <c r="I27" s="198">
        <v>5</v>
      </c>
      <c r="J27" s="198">
        <v>20</v>
      </c>
      <c r="K27" s="200">
        <f t="shared" si="29"/>
        <v>11</v>
      </c>
      <c r="L27" s="198">
        <v>2</v>
      </c>
      <c r="M27" s="198">
        <v>9</v>
      </c>
      <c r="N27" s="201">
        <v>8</v>
      </c>
      <c r="O27" s="197">
        <f t="shared" si="30"/>
        <v>17</v>
      </c>
      <c r="P27" s="200">
        <f t="shared" si="31"/>
        <v>8</v>
      </c>
      <c r="Q27" s="198">
        <v>3</v>
      </c>
      <c r="R27" s="198">
        <v>5</v>
      </c>
      <c r="S27" s="200">
        <f t="shared" si="32"/>
        <v>7</v>
      </c>
      <c r="T27" s="198">
        <v>2</v>
      </c>
      <c r="U27" s="198">
        <v>5</v>
      </c>
      <c r="V27" s="201">
        <v>2</v>
      </c>
      <c r="W27" s="202">
        <f t="shared" si="33"/>
        <v>11</v>
      </c>
      <c r="X27" s="200">
        <f t="shared" si="34"/>
        <v>9</v>
      </c>
      <c r="Y27" s="198">
        <v>0</v>
      </c>
      <c r="Z27" s="198">
        <v>9</v>
      </c>
      <c r="AA27" s="200">
        <f t="shared" si="35"/>
        <v>0</v>
      </c>
      <c r="AB27" s="198">
        <v>0</v>
      </c>
      <c r="AC27" s="198">
        <v>0</v>
      </c>
      <c r="AD27" s="201">
        <v>2</v>
      </c>
    </row>
    <row r="28" spans="1:30">
      <c r="A28" s="563"/>
      <c r="B28" s="196" t="s">
        <v>511</v>
      </c>
      <c r="C28" s="201" t="s">
        <v>629</v>
      </c>
      <c r="D28" s="197">
        <f t="shared" si="25"/>
        <v>72</v>
      </c>
      <c r="E28" s="198">
        <v>60</v>
      </c>
      <c r="F28" s="199">
        <f t="shared" si="26"/>
        <v>12</v>
      </c>
      <c r="G28" s="197">
        <f t="shared" si="27"/>
        <v>44</v>
      </c>
      <c r="H28" s="200">
        <f t="shared" si="28"/>
        <v>25</v>
      </c>
      <c r="I28" s="198">
        <v>5</v>
      </c>
      <c r="J28" s="198">
        <v>20</v>
      </c>
      <c r="K28" s="200">
        <f t="shared" si="29"/>
        <v>11</v>
      </c>
      <c r="L28" s="198">
        <v>2</v>
      </c>
      <c r="M28" s="198">
        <v>9</v>
      </c>
      <c r="N28" s="201">
        <v>8</v>
      </c>
      <c r="O28" s="197">
        <f t="shared" si="30"/>
        <v>17</v>
      </c>
      <c r="P28" s="200">
        <f t="shared" si="31"/>
        <v>8</v>
      </c>
      <c r="Q28" s="198">
        <v>3</v>
      </c>
      <c r="R28" s="198">
        <v>5</v>
      </c>
      <c r="S28" s="200">
        <f t="shared" si="32"/>
        <v>7</v>
      </c>
      <c r="T28" s="198">
        <v>2</v>
      </c>
      <c r="U28" s="198">
        <v>5</v>
      </c>
      <c r="V28" s="201">
        <v>2</v>
      </c>
      <c r="W28" s="202">
        <f t="shared" si="33"/>
        <v>11</v>
      </c>
      <c r="X28" s="200">
        <f t="shared" si="34"/>
        <v>9</v>
      </c>
      <c r="Y28" s="198">
        <v>0</v>
      </c>
      <c r="Z28" s="198">
        <v>9</v>
      </c>
      <c r="AA28" s="200">
        <f t="shared" si="35"/>
        <v>0</v>
      </c>
      <c r="AB28" s="198">
        <v>0</v>
      </c>
      <c r="AC28" s="198">
        <v>0</v>
      </c>
      <c r="AD28" s="201">
        <v>2</v>
      </c>
    </row>
    <row r="29" spans="1:30">
      <c r="A29" s="563"/>
      <c r="B29" s="196" t="s">
        <v>154</v>
      </c>
      <c r="C29" s="201" t="s">
        <v>627</v>
      </c>
      <c r="D29" s="197">
        <f t="shared" si="25"/>
        <v>30</v>
      </c>
      <c r="E29" s="198">
        <v>25</v>
      </c>
      <c r="F29" s="199">
        <f t="shared" si="26"/>
        <v>5</v>
      </c>
      <c r="G29" s="197">
        <f t="shared" si="27"/>
        <v>8</v>
      </c>
      <c r="H29" s="200">
        <f t="shared" si="28"/>
        <v>1</v>
      </c>
      <c r="I29" s="198">
        <v>0</v>
      </c>
      <c r="J29" s="198">
        <v>1</v>
      </c>
      <c r="K29" s="200">
        <f t="shared" si="29"/>
        <v>4</v>
      </c>
      <c r="L29" s="198">
        <v>2</v>
      </c>
      <c r="M29" s="198">
        <v>2</v>
      </c>
      <c r="N29" s="201">
        <v>3</v>
      </c>
      <c r="O29" s="197">
        <f t="shared" si="30"/>
        <v>7</v>
      </c>
      <c r="P29" s="200">
        <f t="shared" si="31"/>
        <v>2</v>
      </c>
      <c r="Q29" s="198">
        <v>1</v>
      </c>
      <c r="R29" s="198">
        <v>1</v>
      </c>
      <c r="S29" s="200">
        <f t="shared" si="32"/>
        <v>4</v>
      </c>
      <c r="T29" s="198">
        <v>2</v>
      </c>
      <c r="U29" s="198">
        <v>2</v>
      </c>
      <c r="V29" s="201">
        <v>1</v>
      </c>
      <c r="W29" s="202">
        <f t="shared" si="33"/>
        <v>15</v>
      </c>
      <c r="X29" s="200">
        <f t="shared" si="34"/>
        <v>2</v>
      </c>
      <c r="Y29" s="198">
        <v>0</v>
      </c>
      <c r="Z29" s="198">
        <v>2</v>
      </c>
      <c r="AA29" s="200">
        <f t="shared" si="35"/>
        <v>12</v>
      </c>
      <c r="AB29" s="198">
        <v>0</v>
      </c>
      <c r="AC29" s="198">
        <v>12</v>
      </c>
      <c r="AD29" s="201">
        <v>1</v>
      </c>
    </row>
    <row r="30" spans="1:30" ht="17.25" thickBot="1">
      <c r="A30" s="578"/>
      <c r="B30" s="203" t="s">
        <v>514</v>
      </c>
      <c r="C30" s="208" t="s">
        <v>629</v>
      </c>
      <c r="D30" s="204">
        <f t="shared" si="25"/>
        <v>72</v>
      </c>
      <c r="E30" s="205">
        <v>60</v>
      </c>
      <c r="F30" s="206">
        <f t="shared" si="26"/>
        <v>12</v>
      </c>
      <c r="G30" s="204">
        <f t="shared" si="27"/>
        <v>44</v>
      </c>
      <c r="H30" s="207">
        <f t="shared" si="28"/>
        <v>25</v>
      </c>
      <c r="I30" s="205">
        <v>5</v>
      </c>
      <c r="J30" s="205">
        <v>20</v>
      </c>
      <c r="K30" s="207">
        <f t="shared" si="29"/>
        <v>11</v>
      </c>
      <c r="L30" s="205">
        <v>2</v>
      </c>
      <c r="M30" s="205">
        <v>9</v>
      </c>
      <c r="N30" s="208">
        <v>8</v>
      </c>
      <c r="O30" s="204">
        <f t="shared" si="30"/>
        <v>17</v>
      </c>
      <c r="P30" s="207">
        <f t="shared" si="31"/>
        <v>8</v>
      </c>
      <c r="Q30" s="205">
        <v>3</v>
      </c>
      <c r="R30" s="205">
        <v>5</v>
      </c>
      <c r="S30" s="207">
        <f t="shared" si="32"/>
        <v>7</v>
      </c>
      <c r="T30" s="205">
        <v>2</v>
      </c>
      <c r="U30" s="205">
        <v>5</v>
      </c>
      <c r="V30" s="208">
        <v>2</v>
      </c>
      <c r="W30" s="209">
        <f t="shared" si="33"/>
        <v>11</v>
      </c>
      <c r="X30" s="207">
        <f t="shared" si="34"/>
        <v>9</v>
      </c>
      <c r="Y30" s="205">
        <v>0</v>
      </c>
      <c r="Z30" s="205">
        <v>9</v>
      </c>
      <c r="AA30" s="207">
        <f t="shared" si="35"/>
        <v>0</v>
      </c>
      <c r="AB30" s="205">
        <v>0</v>
      </c>
      <c r="AC30" s="205">
        <v>0</v>
      </c>
      <c r="AD30" s="208">
        <v>2</v>
      </c>
    </row>
    <row r="31" spans="1:30">
      <c r="A31" s="577" t="s">
        <v>155</v>
      </c>
      <c r="B31" s="191" t="s">
        <v>19</v>
      </c>
      <c r="C31" s="194"/>
      <c r="D31" s="192">
        <f t="shared" ref="D31:D32" si="36">SUM(E31,F31)</f>
        <v>30</v>
      </c>
      <c r="E31" s="193">
        <f t="shared" ref="E31:AD31" si="37">SUM(E32)</f>
        <v>25</v>
      </c>
      <c r="F31" s="194">
        <f t="shared" si="37"/>
        <v>5</v>
      </c>
      <c r="G31" s="192">
        <f t="shared" si="37"/>
        <v>18</v>
      </c>
      <c r="H31" s="193">
        <f t="shared" si="37"/>
        <v>11</v>
      </c>
      <c r="I31" s="193">
        <f t="shared" si="37"/>
        <v>2</v>
      </c>
      <c r="J31" s="193">
        <f t="shared" si="37"/>
        <v>9</v>
      </c>
      <c r="K31" s="193">
        <f t="shared" si="37"/>
        <v>4</v>
      </c>
      <c r="L31" s="193">
        <f t="shared" si="37"/>
        <v>1</v>
      </c>
      <c r="M31" s="193">
        <f t="shared" si="37"/>
        <v>3</v>
      </c>
      <c r="N31" s="194">
        <f t="shared" si="37"/>
        <v>3</v>
      </c>
      <c r="O31" s="192">
        <f t="shared" si="37"/>
        <v>6</v>
      </c>
      <c r="P31" s="193">
        <f t="shared" si="37"/>
        <v>3</v>
      </c>
      <c r="Q31" s="193">
        <f t="shared" si="37"/>
        <v>1</v>
      </c>
      <c r="R31" s="193">
        <f t="shared" si="37"/>
        <v>2</v>
      </c>
      <c r="S31" s="193">
        <f t="shared" si="37"/>
        <v>2</v>
      </c>
      <c r="T31" s="193">
        <f t="shared" si="37"/>
        <v>1</v>
      </c>
      <c r="U31" s="193">
        <f t="shared" si="37"/>
        <v>1</v>
      </c>
      <c r="V31" s="194">
        <f t="shared" si="37"/>
        <v>1</v>
      </c>
      <c r="W31" s="195">
        <f t="shared" si="37"/>
        <v>6</v>
      </c>
      <c r="X31" s="193">
        <f t="shared" si="37"/>
        <v>3</v>
      </c>
      <c r="Y31" s="193">
        <f t="shared" si="37"/>
        <v>0</v>
      </c>
      <c r="Z31" s="193">
        <f t="shared" si="37"/>
        <v>3</v>
      </c>
      <c r="AA31" s="193">
        <f t="shared" si="37"/>
        <v>2</v>
      </c>
      <c r="AB31" s="193">
        <f t="shared" si="37"/>
        <v>0</v>
      </c>
      <c r="AC31" s="193">
        <f t="shared" si="37"/>
        <v>2</v>
      </c>
      <c r="AD31" s="194">
        <f t="shared" si="37"/>
        <v>1</v>
      </c>
    </row>
    <row r="32" spans="1:30" ht="16.5" customHeight="1" thickBot="1">
      <c r="A32" s="578"/>
      <c r="B32" s="203" t="s">
        <v>515</v>
      </c>
      <c r="C32" s="208" t="s">
        <v>629</v>
      </c>
      <c r="D32" s="204">
        <f t="shared" si="36"/>
        <v>30</v>
      </c>
      <c r="E32" s="205">
        <v>25</v>
      </c>
      <c r="F32" s="206">
        <v>5</v>
      </c>
      <c r="G32" s="204">
        <f t="shared" ref="G32" si="38">SUM(H32,K32,N32)</f>
        <v>18</v>
      </c>
      <c r="H32" s="207">
        <f t="shared" ref="H32" si="39">SUM(I32:J32)</f>
        <v>11</v>
      </c>
      <c r="I32" s="205">
        <v>2</v>
      </c>
      <c r="J32" s="205">
        <v>9</v>
      </c>
      <c r="K32" s="207">
        <f t="shared" ref="K32" si="40">SUM(L32:M32)</f>
        <v>4</v>
      </c>
      <c r="L32" s="205">
        <v>1</v>
      </c>
      <c r="M32" s="205">
        <v>3</v>
      </c>
      <c r="N32" s="208">
        <v>3</v>
      </c>
      <c r="O32" s="204">
        <f t="shared" ref="O32" si="41">SUM(P32,S32,V32)</f>
        <v>6</v>
      </c>
      <c r="P32" s="207">
        <f t="shared" ref="P32" si="42">SUM(Q32:R32)</f>
        <v>3</v>
      </c>
      <c r="Q32" s="205">
        <v>1</v>
      </c>
      <c r="R32" s="205">
        <v>2</v>
      </c>
      <c r="S32" s="207">
        <f t="shared" ref="S32" si="43">SUM(T32:U32)</f>
        <v>2</v>
      </c>
      <c r="T32" s="205">
        <v>1</v>
      </c>
      <c r="U32" s="205">
        <v>1</v>
      </c>
      <c r="V32" s="208">
        <v>1</v>
      </c>
      <c r="W32" s="209">
        <f t="shared" ref="W32" si="44">SUM(X32,AA32,AD32)</f>
        <v>6</v>
      </c>
      <c r="X32" s="207">
        <f t="shared" ref="X32" si="45">SUM(Y32:Z32)</f>
        <v>3</v>
      </c>
      <c r="Y32" s="205">
        <v>0</v>
      </c>
      <c r="Z32" s="205">
        <v>3</v>
      </c>
      <c r="AA32" s="207">
        <f t="shared" ref="AA32" si="46">SUM(AB32:AC32)</f>
        <v>2</v>
      </c>
      <c r="AB32" s="205">
        <v>0</v>
      </c>
      <c r="AC32" s="205">
        <v>2</v>
      </c>
      <c r="AD32" s="208">
        <v>1</v>
      </c>
    </row>
  </sheetData>
  <sortState ref="B24:AD30">
    <sortCondition ref="B24:B30"/>
  </sortState>
  <mergeCells count="29">
    <mergeCell ref="A23:A30"/>
    <mergeCell ref="A31:A32"/>
    <mergeCell ref="S3:U3"/>
    <mergeCell ref="A1:A4"/>
    <mergeCell ref="B1:B4"/>
    <mergeCell ref="E2:E4"/>
    <mergeCell ref="F2:F4"/>
    <mergeCell ref="A5:A15"/>
    <mergeCell ref="D1:F1"/>
    <mergeCell ref="G1:N1"/>
    <mergeCell ref="O1:V1"/>
    <mergeCell ref="D2:D4"/>
    <mergeCell ref="H2:M2"/>
    <mergeCell ref="N2:N4"/>
    <mergeCell ref="O2:O4"/>
    <mergeCell ref="P2:U2"/>
    <mergeCell ref="X3:Z3"/>
    <mergeCell ref="AA3:AC3"/>
    <mergeCell ref="C1:C4"/>
    <mergeCell ref="A16:A22"/>
    <mergeCell ref="G2:G4"/>
    <mergeCell ref="W1:AD1"/>
    <mergeCell ref="V2:V4"/>
    <mergeCell ref="W2:W4"/>
    <mergeCell ref="X2:AC2"/>
    <mergeCell ref="AD2:AD4"/>
    <mergeCell ref="H3:J3"/>
    <mergeCell ref="K3:M3"/>
    <mergeCell ref="P3:R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4"/>
  <sheetViews>
    <sheetView topLeftCell="A4" workbookViewId="0">
      <selection activeCell="E17" sqref="E17"/>
    </sheetView>
  </sheetViews>
  <sheetFormatPr defaultRowHeight="16.5"/>
  <cols>
    <col min="2" max="2" width="22.75" style="70" customWidth="1"/>
    <col min="3" max="3" width="7.75" style="70" customWidth="1"/>
    <col min="4" max="4" width="7.625" style="314" customWidth="1"/>
    <col min="5" max="6" width="7.625" customWidth="1"/>
    <col min="7" max="7" width="7.625" style="314" customWidth="1"/>
    <col min="8" max="8" width="6.625" style="314" customWidth="1"/>
    <col min="9" max="10" width="6.625" customWidth="1"/>
    <col min="11" max="11" width="6.625" style="314" customWidth="1"/>
    <col min="12" max="13" width="6.625" customWidth="1"/>
    <col min="14" max="15" width="6.625" style="314" customWidth="1"/>
    <col min="16" max="17" width="6.625" customWidth="1"/>
    <col min="18" max="18" width="6.625" style="314" customWidth="1"/>
    <col min="19" max="20" width="6.625" customWidth="1"/>
    <col min="21" max="22" width="6.625" style="314" customWidth="1"/>
    <col min="23" max="24" width="6.625" customWidth="1"/>
    <col min="25" max="25" width="6.625" style="314" customWidth="1"/>
    <col min="26" max="27" width="6.625" customWidth="1"/>
    <col min="28" max="28" width="6.625" style="315" customWidth="1"/>
    <col min="29" max="29" width="9" customWidth="1"/>
    <col min="30" max="30" width="7.75" customWidth="1"/>
    <col min="32" max="32" width="3.125" customWidth="1"/>
    <col min="33" max="33" width="3.875" customWidth="1"/>
    <col min="37" max="37" width="29.875" customWidth="1"/>
    <col min="38" max="38" width="15.5" customWidth="1"/>
    <col min="39" max="39" width="16.125" customWidth="1"/>
    <col min="40" max="40" width="13" customWidth="1"/>
    <col min="41" max="41" width="19" customWidth="1"/>
    <col min="42" max="42" width="24.5" customWidth="1"/>
  </cols>
  <sheetData>
    <row r="1" spans="1:34">
      <c r="A1" s="593" t="s">
        <v>171</v>
      </c>
      <c r="B1" s="594" t="s">
        <v>15</v>
      </c>
      <c r="C1" s="597" t="s">
        <v>630</v>
      </c>
      <c r="D1" s="593" t="s">
        <v>138</v>
      </c>
      <c r="E1" s="594"/>
      <c r="F1" s="594"/>
      <c r="G1" s="595"/>
      <c r="H1" s="593" t="s">
        <v>2</v>
      </c>
      <c r="I1" s="594"/>
      <c r="J1" s="594"/>
      <c r="K1" s="594"/>
      <c r="L1" s="594"/>
      <c r="M1" s="594"/>
      <c r="N1" s="595"/>
      <c r="O1" s="596" t="s">
        <v>3</v>
      </c>
      <c r="P1" s="594"/>
      <c r="Q1" s="594"/>
      <c r="R1" s="594"/>
      <c r="S1" s="594"/>
      <c r="T1" s="594"/>
      <c r="U1" s="597"/>
      <c r="V1" s="593" t="s">
        <v>4</v>
      </c>
      <c r="W1" s="594"/>
      <c r="X1" s="594"/>
      <c r="Y1" s="594"/>
      <c r="Z1" s="594"/>
      <c r="AA1" s="594"/>
      <c r="AB1" s="595"/>
      <c r="AC1" s="68"/>
      <c r="AD1" s="68"/>
      <c r="AE1" s="68"/>
      <c r="AF1" s="68"/>
      <c r="AG1" s="68"/>
      <c r="AH1" s="68"/>
    </row>
    <row r="2" spans="1:34">
      <c r="A2" s="591"/>
      <c r="B2" s="592"/>
      <c r="C2" s="606"/>
      <c r="D2" s="591" t="s">
        <v>21</v>
      </c>
      <c r="E2" s="592"/>
      <c r="F2" s="592"/>
      <c r="G2" s="433" t="s">
        <v>81</v>
      </c>
      <c r="H2" s="591" t="s">
        <v>175</v>
      </c>
      <c r="I2" s="592"/>
      <c r="J2" s="592"/>
      <c r="K2" s="592" t="s">
        <v>176</v>
      </c>
      <c r="L2" s="592"/>
      <c r="M2" s="592"/>
      <c r="N2" s="433" t="s">
        <v>81</v>
      </c>
      <c r="O2" s="598" t="s">
        <v>175</v>
      </c>
      <c r="P2" s="592"/>
      <c r="Q2" s="592"/>
      <c r="R2" s="592" t="s">
        <v>176</v>
      </c>
      <c r="S2" s="592"/>
      <c r="T2" s="592"/>
      <c r="U2" s="434" t="s">
        <v>81</v>
      </c>
      <c r="V2" s="591" t="s">
        <v>175</v>
      </c>
      <c r="W2" s="592"/>
      <c r="X2" s="592"/>
      <c r="Y2" s="592" t="s">
        <v>176</v>
      </c>
      <c r="Z2" s="592"/>
      <c r="AA2" s="592"/>
      <c r="AB2" s="433" t="s">
        <v>81</v>
      </c>
      <c r="AC2" s="68"/>
      <c r="AD2" s="68"/>
      <c r="AE2" s="68"/>
      <c r="AF2" s="68"/>
      <c r="AG2" s="68"/>
      <c r="AH2" s="68"/>
    </row>
    <row r="3" spans="1:34">
      <c r="A3" s="591"/>
      <c r="B3" s="592"/>
      <c r="C3" s="606"/>
      <c r="D3" s="591"/>
      <c r="E3" s="592"/>
      <c r="F3" s="592"/>
      <c r="G3" s="433" t="s">
        <v>82</v>
      </c>
      <c r="H3" s="591"/>
      <c r="I3" s="592"/>
      <c r="J3" s="592"/>
      <c r="K3" s="592"/>
      <c r="L3" s="592"/>
      <c r="M3" s="592"/>
      <c r="N3" s="433" t="s">
        <v>82</v>
      </c>
      <c r="O3" s="598"/>
      <c r="P3" s="592"/>
      <c r="Q3" s="592"/>
      <c r="R3" s="592"/>
      <c r="S3" s="592"/>
      <c r="T3" s="592"/>
      <c r="U3" s="434" t="s">
        <v>82</v>
      </c>
      <c r="V3" s="591"/>
      <c r="W3" s="592"/>
      <c r="X3" s="592"/>
      <c r="Y3" s="592"/>
      <c r="Z3" s="592"/>
      <c r="AA3" s="592"/>
      <c r="AB3" s="433" t="s">
        <v>82</v>
      </c>
      <c r="AC3" s="68"/>
      <c r="AD3" s="68"/>
      <c r="AE3" s="68"/>
      <c r="AF3" s="68"/>
      <c r="AG3" s="68"/>
      <c r="AH3" s="68"/>
    </row>
    <row r="4" spans="1:34">
      <c r="A4" s="591"/>
      <c r="B4" s="592"/>
      <c r="C4" s="606"/>
      <c r="D4" s="435" t="s">
        <v>19</v>
      </c>
      <c r="E4" s="436" t="s">
        <v>23</v>
      </c>
      <c r="F4" s="436" t="s">
        <v>24</v>
      </c>
      <c r="G4" s="433" t="s">
        <v>83</v>
      </c>
      <c r="H4" s="435" t="s">
        <v>634</v>
      </c>
      <c r="I4" s="436" t="s">
        <v>23</v>
      </c>
      <c r="J4" s="436" t="s">
        <v>25</v>
      </c>
      <c r="K4" s="436" t="s">
        <v>634</v>
      </c>
      <c r="L4" s="436" t="s">
        <v>24</v>
      </c>
      <c r="M4" s="436" t="s">
        <v>25</v>
      </c>
      <c r="N4" s="433" t="s">
        <v>83</v>
      </c>
      <c r="O4" s="437" t="s">
        <v>634</v>
      </c>
      <c r="P4" s="436" t="s">
        <v>23</v>
      </c>
      <c r="Q4" s="436" t="s">
        <v>25</v>
      </c>
      <c r="R4" s="436" t="s">
        <v>634</v>
      </c>
      <c r="S4" s="436" t="s">
        <v>24</v>
      </c>
      <c r="T4" s="436" t="s">
        <v>25</v>
      </c>
      <c r="U4" s="434" t="s">
        <v>83</v>
      </c>
      <c r="V4" s="435" t="s">
        <v>636</v>
      </c>
      <c r="W4" s="436" t="s">
        <v>23</v>
      </c>
      <c r="X4" s="436" t="s">
        <v>25</v>
      </c>
      <c r="Y4" s="436" t="s">
        <v>634</v>
      </c>
      <c r="Z4" s="436" t="s">
        <v>24</v>
      </c>
      <c r="AA4" s="436" t="s">
        <v>25</v>
      </c>
      <c r="AB4" s="433" t="s">
        <v>83</v>
      </c>
      <c r="AC4" s="68"/>
      <c r="AD4" s="68"/>
      <c r="AE4" s="68"/>
      <c r="AF4" s="68"/>
      <c r="AG4" s="68"/>
      <c r="AH4" s="68"/>
    </row>
    <row r="5" spans="1:34" ht="17.25" thickBot="1">
      <c r="A5" s="601" t="s">
        <v>26</v>
      </c>
      <c r="B5" s="605"/>
      <c r="C5" s="438"/>
      <c r="D5" s="439">
        <f>D6+D22+D30</f>
        <v>1215</v>
      </c>
      <c r="E5" s="440">
        <f t="shared" ref="E5:AA5" si="0">E6+E22+E30</f>
        <v>848</v>
      </c>
      <c r="F5" s="440">
        <f t="shared" si="0"/>
        <v>367</v>
      </c>
      <c r="G5" s="441">
        <f t="shared" si="0"/>
        <v>243</v>
      </c>
      <c r="H5" s="439">
        <f t="shared" si="0"/>
        <v>536</v>
      </c>
      <c r="I5" s="442">
        <f t="shared" si="0"/>
        <v>355</v>
      </c>
      <c r="J5" s="442">
        <f t="shared" si="0"/>
        <v>181</v>
      </c>
      <c r="K5" s="442">
        <f t="shared" si="0"/>
        <v>227</v>
      </c>
      <c r="L5" s="442">
        <f t="shared" si="0"/>
        <v>157</v>
      </c>
      <c r="M5" s="442">
        <f t="shared" si="0"/>
        <v>70</v>
      </c>
      <c r="N5" s="443">
        <f t="shared" si="0"/>
        <v>151</v>
      </c>
      <c r="O5" s="444">
        <f t="shared" si="0"/>
        <v>169</v>
      </c>
      <c r="P5" s="442">
        <f t="shared" si="0"/>
        <v>92</v>
      </c>
      <c r="Q5" s="442">
        <f t="shared" si="0"/>
        <v>77</v>
      </c>
      <c r="R5" s="442">
        <f t="shared" si="0"/>
        <v>77</v>
      </c>
      <c r="S5" s="442">
        <f t="shared" si="0"/>
        <v>43</v>
      </c>
      <c r="T5" s="442">
        <f t="shared" si="0"/>
        <v>34</v>
      </c>
      <c r="U5" s="438">
        <f t="shared" si="0"/>
        <v>54</v>
      </c>
      <c r="V5" s="445">
        <f t="shared" si="0"/>
        <v>143</v>
      </c>
      <c r="W5" s="442">
        <f t="shared" si="0"/>
        <v>136</v>
      </c>
      <c r="X5" s="442">
        <f t="shared" si="0"/>
        <v>7</v>
      </c>
      <c r="Y5" s="442">
        <f t="shared" si="0"/>
        <v>63</v>
      </c>
      <c r="Z5" s="442">
        <f t="shared" si="0"/>
        <v>63</v>
      </c>
      <c r="AA5" s="442">
        <f t="shared" si="0"/>
        <v>0</v>
      </c>
      <c r="AB5" s="441">
        <f>AB6+AB22+AB30</f>
        <v>38</v>
      </c>
      <c r="AC5" s="68"/>
      <c r="AD5" s="68"/>
      <c r="AE5" s="68"/>
      <c r="AF5" s="68"/>
      <c r="AG5" s="68"/>
      <c r="AH5" s="68"/>
    </row>
    <row r="6" spans="1:34" ht="17.25" thickTop="1">
      <c r="A6" s="599" t="s">
        <v>633</v>
      </c>
      <c r="B6" s="446" t="s">
        <v>634</v>
      </c>
      <c r="C6" s="447"/>
      <c r="D6" s="448">
        <f>SUM(D7:D21)</f>
        <v>860</v>
      </c>
      <c r="E6" s="449">
        <f t="shared" ref="E6:AB6" si="1">SUM(E7:E21)</f>
        <v>600</v>
      </c>
      <c r="F6" s="449">
        <f t="shared" si="1"/>
        <v>260</v>
      </c>
      <c r="G6" s="450">
        <f t="shared" si="1"/>
        <v>172</v>
      </c>
      <c r="H6" s="448">
        <f t="shared" ref="H6:H21" si="2">I6+J6</f>
        <v>360</v>
      </c>
      <c r="I6" s="449">
        <f t="shared" si="1"/>
        <v>236</v>
      </c>
      <c r="J6" s="449">
        <f t="shared" si="1"/>
        <v>124</v>
      </c>
      <c r="K6" s="449">
        <f t="shared" ref="K6:K21" si="3">L6+M6</f>
        <v>150</v>
      </c>
      <c r="L6" s="449">
        <f t="shared" si="1"/>
        <v>101</v>
      </c>
      <c r="M6" s="449">
        <f t="shared" si="1"/>
        <v>49</v>
      </c>
      <c r="N6" s="450">
        <f t="shared" si="1"/>
        <v>102</v>
      </c>
      <c r="O6" s="451">
        <f t="shared" ref="O6:O21" si="4">P6+Q6</f>
        <v>120</v>
      </c>
      <c r="P6" s="449">
        <f t="shared" si="1"/>
        <v>63</v>
      </c>
      <c r="Q6" s="449">
        <f t="shared" si="1"/>
        <v>57</v>
      </c>
      <c r="R6" s="449">
        <f t="shared" ref="R6:R21" si="5">S6+T6</f>
        <v>55</v>
      </c>
      <c r="S6" s="449">
        <f t="shared" si="1"/>
        <v>29</v>
      </c>
      <c r="T6" s="449">
        <f t="shared" si="1"/>
        <v>26</v>
      </c>
      <c r="U6" s="452">
        <f t="shared" si="1"/>
        <v>40</v>
      </c>
      <c r="V6" s="448">
        <f t="shared" ref="V6:V21" si="6">W6+X6</f>
        <v>120</v>
      </c>
      <c r="W6" s="449">
        <f t="shared" si="1"/>
        <v>120</v>
      </c>
      <c r="X6" s="449">
        <f t="shared" si="1"/>
        <v>0</v>
      </c>
      <c r="Y6" s="449">
        <f t="shared" ref="Y6:Y21" si="7">Z6+AA6</f>
        <v>55</v>
      </c>
      <c r="Z6" s="449">
        <f t="shared" si="1"/>
        <v>55</v>
      </c>
      <c r="AA6" s="449">
        <f t="shared" si="1"/>
        <v>0</v>
      </c>
      <c r="AB6" s="453">
        <f t="shared" si="1"/>
        <v>30</v>
      </c>
      <c r="AC6" s="68"/>
      <c r="AD6" s="68"/>
      <c r="AE6" s="68"/>
      <c r="AF6" s="68"/>
      <c r="AG6" s="68"/>
      <c r="AH6" s="68"/>
    </row>
    <row r="7" spans="1:34">
      <c r="A7" s="600"/>
      <c r="B7" s="454" t="s">
        <v>587</v>
      </c>
      <c r="C7" s="455"/>
      <c r="D7" s="456">
        <v>30</v>
      </c>
      <c r="E7" s="457">
        <v>21</v>
      </c>
      <c r="F7" s="457">
        <v>9</v>
      </c>
      <c r="G7" s="458">
        <v>6</v>
      </c>
      <c r="H7" s="456">
        <f t="shared" si="2"/>
        <v>13</v>
      </c>
      <c r="I7" s="457">
        <v>9</v>
      </c>
      <c r="J7" s="457">
        <v>4</v>
      </c>
      <c r="K7" s="454">
        <f t="shared" si="3"/>
        <v>5</v>
      </c>
      <c r="L7" s="457">
        <v>3</v>
      </c>
      <c r="M7" s="457">
        <v>2</v>
      </c>
      <c r="N7" s="458">
        <v>3</v>
      </c>
      <c r="O7" s="459">
        <f t="shared" si="4"/>
        <v>4</v>
      </c>
      <c r="P7" s="457">
        <v>2</v>
      </c>
      <c r="Q7" s="457">
        <v>2</v>
      </c>
      <c r="R7" s="454">
        <f t="shared" si="5"/>
        <v>2</v>
      </c>
      <c r="S7" s="457">
        <v>1</v>
      </c>
      <c r="T7" s="457">
        <v>1</v>
      </c>
      <c r="U7" s="455">
        <v>2</v>
      </c>
      <c r="V7" s="456">
        <f t="shared" si="6"/>
        <v>4</v>
      </c>
      <c r="W7" s="457">
        <v>4</v>
      </c>
      <c r="X7" s="457">
        <v>0</v>
      </c>
      <c r="Y7" s="454">
        <f t="shared" si="7"/>
        <v>2</v>
      </c>
      <c r="Z7" s="457">
        <v>2</v>
      </c>
      <c r="AA7" s="457">
        <v>0</v>
      </c>
      <c r="AB7" s="458">
        <v>1</v>
      </c>
      <c r="AC7" s="68"/>
      <c r="AD7" s="68"/>
      <c r="AE7" s="68"/>
      <c r="AF7" s="68"/>
      <c r="AG7" s="68"/>
      <c r="AH7" s="68"/>
    </row>
    <row r="8" spans="1:34">
      <c r="A8" s="600"/>
      <c r="B8" s="454" t="s">
        <v>576</v>
      </c>
      <c r="C8" s="455"/>
      <c r="D8" s="456">
        <v>85</v>
      </c>
      <c r="E8" s="457">
        <v>59</v>
      </c>
      <c r="F8" s="457">
        <v>26</v>
      </c>
      <c r="G8" s="458">
        <v>17</v>
      </c>
      <c r="H8" s="456">
        <f t="shared" si="2"/>
        <v>35</v>
      </c>
      <c r="I8" s="457">
        <v>23</v>
      </c>
      <c r="J8" s="457">
        <v>12</v>
      </c>
      <c r="K8" s="454">
        <f t="shared" si="3"/>
        <v>16</v>
      </c>
      <c r="L8" s="457">
        <v>10</v>
      </c>
      <c r="M8" s="457">
        <v>6</v>
      </c>
      <c r="N8" s="458">
        <v>10</v>
      </c>
      <c r="O8" s="459">
        <f t="shared" si="4"/>
        <v>12</v>
      </c>
      <c r="P8" s="457">
        <v>7</v>
      </c>
      <c r="Q8" s="457">
        <v>5</v>
      </c>
      <c r="R8" s="454">
        <f t="shared" si="5"/>
        <v>5</v>
      </c>
      <c r="S8" s="457">
        <v>3</v>
      </c>
      <c r="T8" s="457">
        <v>2</v>
      </c>
      <c r="U8" s="455">
        <v>4</v>
      </c>
      <c r="V8" s="456">
        <f t="shared" si="6"/>
        <v>12</v>
      </c>
      <c r="W8" s="457">
        <v>12</v>
      </c>
      <c r="X8" s="457">
        <v>0</v>
      </c>
      <c r="Y8" s="454">
        <f t="shared" si="7"/>
        <v>5</v>
      </c>
      <c r="Z8" s="457">
        <v>5</v>
      </c>
      <c r="AA8" s="457">
        <v>0</v>
      </c>
      <c r="AB8" s="458">
        <v>3</v>
      </c>
      <c r="AC8" s="68"/>
      <c r="AD8" s="68"/>
      <c r="AE8" s="68"/>
      <c r="AF8" s="68"/>
      <c r="AG8" s="68"/>
      <c r="AH8" s="68"/>
    </row>
    <row r="9" spans="1:34">
      <c r="A9" s="600"/>
      <c r="B9" s="454" t="s">
        <v>577</v>
      </c>
      <c r="C9" s="455"/>
      <c r="D9" s="456">
        <v>90</v>
      </c>
      <c r="E9" s="457">
        <v>63</v>
      </c>
      <c r="F9" s="457">
        <v>27</v>
      </c>
      <c r="G9" s="458">
        <v>18</v>
      </c>
      <c r="H9" s="456">
        <f t="shared" si="2"/>
        <v>37</v>
      </c>
      <c r="I9" s="457">
        <v>24</v>
      </c>
      <c r="J9" s="457">
        <v>13</v>
      </c>
      <c r="K9" s="454">
        <f t="shared" si="3"/>
        <v>17</v>
      </c>
      <c r="L9" s="457">
        <v>11</v>
      </c>
      <c r="M9" s="457">
        <v>6</v>
      </c>
      <c r="N9" s="458">
        <v>11</v>
      </c>
      <c r="O9" s="459">
        <f t="shared" si="4"/>
        <v>13</v>
      </c>
      <c r="P9" s="457">
        <v>7</v>
      </c>
      <c r="Q9" s="457">
        <v>6</v>
      </c>
      <c r="R9" s="454">
        <f t="shared" si="5"/>
        <v>5</v>
      </c>
      <c r="S9" s="457">
        <v>3</v>
      </c>
      <c r="T9" s="457">
        <v>2</v>
      </c>
      <c r="U9" s="455">
        <v>4</v>
      </c>
      <c r="V9" s="456">
        <f t="shared" si="6"/>
        <v>13</v>
      </c>
      <c r="W9" s="457">
        <v>13</v>
      </c>
      <c r="X9" s="457">
        <v>0</v>
      </c>
      <c r="Y9" s="454">
        <f t="shared" si="7"/>
        <v>5</v>
      </c>
      <c r="Z9" s="457">
        <v>5</v>
      </c>
      <c r="AA9" s="457">
        <v>0</v>
      </c>
      <c r="AB9" s="458">
        <v>3</v>
      </c>
      <c r="AC9" s="68"/>
      <c r="AD9" s="68"/>
      <c r="AE9" s="68"/>
      <c r="AF9" s="68"/>
      <c r="AG9" s="68"/>
      <c r="AH9" s="68"/>
    </row>
    <row r="10" spans="1:34">
      <c r="A10" s="600"/>
      <c r="B10" s="454" t="s">
        <v>584</v>
      </c>
      <c r="C10" s="455"/>
      <c r="D10" s="456">
        <v>60</v>
      </c>
      <c r="E10" s="457">
        <v>42</v>
      </c>
      <c r="F10" s="457">
        <v>18</v>
      </c>
      <c r="G10" s="458">
        <v>12</v>
      </c>
      <c r="H10" s="456">
        <f t="shared" si="2"/>
        <v>26</v>
      </c>
      <c r="I10" s="457">
        <v>17</v>
      </c>
      <c r="J10" s="457">
        <v>9</v>
      </c>
      <c r="K10" s="454">
        <f t="shared" si="3"/>
        <v>10</v>
      </c>
      <c r="L10" s="457">
        <v>7</v>
      </c>
      <c r="M10" s="457">
        <v>3</v>
      </c>
      <c r="N10" s="458">
        <v>7</v>
      </c>
      <c r="O10" s="459">
        <f t="shared" si="4"/>
        <v>8</v>
      </c>
      <c r="P10" s="457">
        <v>4</v>
      </c>
      <c r="Q10" s="457">
        <v>4</v>
      </c>
      <c r="R10" s="454">
        <f t="shared" si="5"/>
        <v>4</v>
      </c>
      <c r="S10" s="457">
        <v>2</v>
      </c>
      <c r="T10" s="457">
        <v>2</v>
      </c>
      <c r="U10" s="455">
        <v>3</v>
      </c>
      <c r="V10" s="456">
        <f t="shared" si="6"/>
        <v>8</v>
      </c>
      <c r="W10" s="457">
        <v>8</v>
      </c>
      <c r="X10" s="457">
        <v>0</v>
      </c>
      <c r="Y10" s="454">
        <f t="shared" si="7"/>
        <v>4</v>
      </c>
      <c r="Z10" s="457">
        <v>4</v>
      </c>
      <c r="AA10" s="457">
        <v>0</v>
      </c>
      <c r="AB10" s="458">
        <v>2</v>
      </c>
      <c r="AC10" s="68"/>
      <c r="AD10" s="68"/>
      <c r="AE10" s="68"/>
      <c r="AF10" s="68"/>
      <c r="AG10" s="68"/>
      <c r="AH10" s="68"/>
    </row>
    <row r="11" spans="1:34">
      <c r="A11" s="600"/>
      <c r="B11" s="454" t="s">
        <v>581</v>
      </c>
      <c r="C11" s="455"/>
      <c r="D11" s="456">
        <v>80</v>
      </c>
      <c r="E11" s="457">
        <v>56</v>
      </c>
      <c r="F11" s="457">
        <v>24</v>
      </c>
      <c r="G11" s="458">
        <v>16</v>
      </c>
      <c r="H11" s="456">
        <f t="shared" si="2"/>
        <v>34</v>
      </c>
      <c r="I11" s="457">
        <v>22</v>
      </c>
      <c r="J11" s="457">
        <v>12</v>
      </c>
      <c r="K11" s="454">
        <f t="shared" si="3"/>
        <v>14</v>
      </c>
      <c r="L11" s="457">
        <v>9</v>
      </c>
      <c r="M11" s="457">
        <v>5</v>
      </c>
      <c r="N11" s="458">
        <v>10</v>
      </c>
      <c r="O11" s="459">
        <f t="shared" si="4"/>
        <v>11</v>
      </c>
      <c r="P11" s="457">
        <v>6</v>
      </c>
      <c r="Q11" s="457">
        <v>5</v>
      </c>
      <c r="R11" s="454">
        <f t="shared" si="5"/>
        <v>5</v>
      </c>
      <c r="S11" s="457">
        <v>3</v>
      </c>
      <c r="T11" s="457">
        <v>2</v>
      </c>
      <c r="U11" s="455">
        <v>3</v>
      </c>
      <c r="V11" s="456">
        <f t="shared" si="6"/>
        <v>11</v>
      </c>
      <c r="W11" s="457">
        <v>11</v>
      </c>
      <c r="X11" s="457">
        <v>0</v>
      </c>
      <c r="Y11" s="454">
        <f t="shared" si="7"/>
        <v>5</v>
      </c>
      <c r="Z11" s="457">
        <v>5</v>
      </c>
      <c r="AA11" s="457">
        <v>0</v>
      </c>
      <c r="AB11" s="458">
        <v>3</v>
      </c>
      <c r="AC11" s="68"/>
      <c r="AD11" s="68"/>
      <c r="AE11" s="68"/>
      <c r="AF11" s="68"/>
      <c r="AG11" s="68"/>
      <c r="AH11" s="68"/>
    </row>
    <row r="12" spans="1:34">
      <c r="A12" s="600"/>
      <c r="B12" s="454" t="s">
        <v>585</v>
      </c>
      <c r="C12" s="455"/>
      <c r="D12" s="456">
        <v>60</v>
      </c>
      <c r="E12" s="457">
        <v>42</v>
      </c>
      <c r="F12" s="457">
        <v>18</v>
      </c>
      <c r="G12" s="458">
        <v>12</v>
      </c>
      <c r="H12" s="456">
        <f t="shared" si="2"/>
        <v>26</v>
      </c>
      <c r="I12" s="457">
        <v>17</v>
      </c>
      <c r="J12" s="457">
        <v>9</v>
      </c>
      <c r="K12" s="454">
        <f t="shared" si="3"/>
        <v>10</v>
      </c>
      <c r="L12" s="457">
        <v>7</v>
      </c>
      <c r="M12" s="457">
        <v>3</v>
      </c>
      <c r="N12" s="458">
        <v>7</v>
      </c>
      <c r="O12" s="459">
        <f t="shared" si="4"/>
        <v>8</v>
      </c>
      <c r="P12" s="457">
        <v>4</v>
      </c>
      <c r="Q12" s="457">
        <v>4</v>
      </c>
      <c r="R12" s="454">
        <f t="shared" si="5"/>
        <v>4</v>
      </c>
      <c r="S12" s="457">
        <v>2</v>
      </c>
      <c r="T12" s="457">
        <v>2</v>
      </c>
      <c r="U12" s="455">
        <v>3</v>
      </c>
      <c r="V12" s="456">
        <f t="shared" si="6"/>
        <v>8</v>
      </c>
      <c r="W12" s="457">
        <v>8</v>
      </c>
      <c r="X12" s="457">
        <v>0</v>
      </c>
      <c r="Y12" s="454">
        <f t="shared" si="7"/>
        <v>4</v>
      </c>
      <c r="Z12" s="457">
        <v>4</v>
      </c>
      <c r="AA12" s="457">
        <v>0</v>
      </c>
      <c r="AB12" s="458">
        <v>2</v>
      </c>
      <c r="AC12" s="68"/>
      <c r="AD12" s="68"/>
      <c r="AE12" s="68"/>
      <c r="AF12" s="68"/>
      <c r="AG12" s="68"/>
      <c r="AH12" s="68"/>
    </row>
    <row r="13" spans="1:34">
      <c r="A13" s="600"/>
      <c r="B13" s="454" t="s">
        <v>578</v>
      </c>
      <c r="C13" s="455"/>
      <c r="D13" s="456">
        <v>90</v>
      </c>
      <c r="E13" s="457">
        <v>63</v>
      </c>
      <c r="F13" s="457">
        <v>27</v>
      </c>
      <c r="G13" s="458">
        <v>18</v>
      </c>
      <c r="H13" s="456">
        <f t="shared" si="2"/>
        <v>37</v>
      </c>
      <c r="I13" s="457">
        <v>24</v>
      </c>
      <c r="J13" s="457">
        <v>13</v>
      </c>
      <c r="K13" s="454">
        <f t="shared" si="3"/>
        <v>17</v>
      </c>
      <c r="L13" s="457">
        <v>11</v>
      </c>
      <c r="M13" s="457">
        <v>6</v>
      </c>
      <c r="N13" s="458">
        <v>11</v>
      </c>
      <c r="O13" s="459">
        <f t="shared" si="4"/>
        <v>13</v>
      </c>
      <c r="P13" s="457">
        <v>7</v>
      </c>
      <c r="Q13" s="457">
        <v>6</v>
      </c>
      <c r="R13" s="454">
        <f t="shared" si="5"/>
        <v>5</v>
      </c>
      <c r="S13" s="457">
        <v>3</v>
      </c>
      <c r="T13" s="457">
        <v>2</v>
      </c>
      <c r="U13" s="455">
        <v>4</v>
      </c>
      <c r="V13" s="456">
        <f t="shared" si="6"/>
        <v>13</v>
      </c>
      <c r="W13" s="457">
        <v>13</v>
      </c>
      <c r="X13" s="457">
        <v>0</v>
      </c>
      <c r="Y13" s="454">
        <f t="shared" si="7"/>
        <v>5</v>
      </c>
      <c r="Z13" s="457">
        <v>5</v>
      </c>
      <c r="AA13" s="457">
        <v>0</v>
      </c>
      <c r="AB13" s="458">
        <v>3</v>
      </c>
      <c r="AC13" s="68"/>
      <c r="AD13" s="68"/>
      <c r="AE13" s="68"/>
      <c r="AF13" s="68"/>
      <c r="AG13" s="68"/>
      <c r="AH13" s="68"/>
    </row>
    <row r="14" spans="1:34">
      <c r="A14" s="600"/>
      <c r="B14" s="454" t="s">
        <v>588</v>
      </c>
      <c r="C14" s="455" t="s">
        <v>631</v>
      </c>
      <c r="D14" s="456">
        <v>25</v>
      </c>
      <c r="E14" s="457">
        <v>17</v>
      </c>
      <c r="F14" s="457">
        <v>8</v>
      </c>
      <c r="G14" s="458">
        <v>5</v>
      </c>
      <c r="H14" s="456">
        <f t="shared" si="2"/>
        <v>9</v>
      </c>
      <c r="I14" s="457">
        <v>6</v>
      </c>
      <c r="J14" s="457">
        <v>3</v>
      </c>
      <c r="K14" s="454">
        <f t="shared" si="3"/>
        <v>4</v>
      </c>
      <c r="L14" s="457">
        <v>3</v>
      </c>
      <c r="M14" s="457">
        <v>1</v>
      </c>
      <c r="N14" s="458">
        <v>3</v>
      </c>
      <c r="O14" s="459">
        <f t="shared" si="4"/>
        <v>4</v>
      </c>
      <c r="P14" s="457">
        <v>2</v>
      </c>
      <c r="Q14" s="457">
        <v>2</v>
      </c>
      <c r="R14" s="454">
        <f t="shared" si="5"/>
        <v>2</v>
      </c>
      <c r="S14" s="457">
        <v>1</v>
      </c>
      <c r="T14" s="457">
        <v>1</v>
      </c>
      <c r="U14" s="455">
        <v>1</v>
      </c>
      <c r="V14" s="456">
        <f t="shared" si="6"/>
        <v>4</v>
      </c>
      <c r="W14" s="457">
        <v>4</v>
      </c>
      <c r="X14" s="457">
        <v>0</v>
      </c>
      <c r="Y14" s="454">
        <f t="shared" si="7"/>
        <v>2</v>
      </c>
      <c r="Z14" s="457">
        <v>2</v>
      </c>
      <c r="AA14" s="457">
        <v>0</v>
      </c>
      <c r="AB14" s="458">
        <v>1</v>
      </c>
      <c r="AC14" s="68"/>
      <c r="AD14" s="68"/>
      <c r="AE14" s="68"/>
      <c r="AF14" s="68"/>
      <c r="AG14" s="68"/>
      <c r="AH14" s="68"/>
    </row>
    <row r="15" spans="1:34">
      <c r="A15" s="600"/>
      <c r="B15" s="454" t="s">
        <v>586</v>
      </c>
      <c r="C15" s="455"/>
      <c r="D15" s="456">
        <v>50</v>
      </c>
      <c r="E15" s="457">
        <v>35</v>
      </c>
      <c r="F15" s="457">
        <v>15</v>
      </c>
      <c r="G15" s="458">
        <v>10</v>
      </c>
      <c r="H15" s="456">
        <f t="shared" si="2"/>
        <v>21</v>
      </c>
      <c r="I15" s="457">
        <v>14</v>
      </c>
      <c r="J15" s="457">
        <v>7</v>
      </c>
      <c r="K15" s="454">
        <f t="shared" si="3"/>
        <v>9</v>
      </c>
      <c r="L15" s="457">
        <v>6</v>
      </c>
      <c r="M15" s="457">
        <v>3</v>
      </c>
      <c r="N15" s="458">
        <v>6</v>
      </c>
      <c r="O15" s="459">
        <f t="shared" si="4"/>
        <v>7</v>
      </c>
      <c r="P15" s="457">
        <v>4</v>
      </c>
      <c r="Q15" s="457">
        <v>3</v>
      </c>
      <c r="R15" s="454">
        <f t="shared" si="5"/>
        <v>3</v>
      </c>
      <c r="S15" s="457">
        <v>1</v>
      </c>
      <c r="T15" s="457">
        <v>2</v>
      </c>
      <c r="U15" s="455">
        <v>2</v>
      </c>
      <c r="V15" s="456">
        <f t="shared" si="6"/>
        <v>7</v>
      </c>
      <c r="W15" s="457">
        <v>7</v>
      </c>
      <c r="X15" s="457">
        <v>0</v>
      </c>
      <c r="Y15" s="454">
        <f t="shared" si="7"/>
        <v>3</v>
      </c>
      <c r="Z15" s="457">
        <v>3</v>
      </c>
      <c r="AA15" s="457">
        <v>0</v>
      </c>
      <c r="AB15" s="458">
        <v>2</v>
      </c>
      <c r="AC15" s="68"/>
      <c r="AD15" s="68"/>
      <c r="AE15" s="68"/>
      <c r="AF15" s="68"/>
      <c r="AG15" s="68"/>
      <c r="AH15" s="68"/>
    </row>
    <row r="16" spans="1:34">
      <c r="A16" s="600"/>
      <c r="B16" s="454" t="s">
        <v>579</v>
      </c>
      <c r="C16" s="455"/>
      <c r="D16" s="456">
        <v>60</v>
      </c>
      <c r="E16" s="457">
        <v>42</v>
      </c>
      <c r="F16" s="457">
        <v>18</v>
      </c>
      <c r="G16" s="458">
        <v>12</v>
      </c>
      <c r="H16" s="456">
        <f t="shared" si="2"/>
        <v>26</v>
      </c>
      <c r="I16" s="457">
        <v>17</v>
      </c>
      <c r="J16" s="457">
        <v>9</v>
      </c>
      <c r="K16" s="454">
        <f t="shared" si="3"/>
        <v>10</v>
      </c>
      <c r="L16" s="457">
        <v>7</v>
      </c>
      <c r="M16" s="457">
        <v>3</v>
      </c>
      <c r="N16" s="458">
        <v>7</v>
      </c>
      <c r="O16" s="459">
        <f t="shared" si="4"/>
        <v>8</v>
      </c>
      <c r="P16" s="457">
        <v>4</v>
      </c>
      <c r="Q16" s="457">
        <v>4</v>
      </c>
      <c r="R16" s="454">
        <f t="shared" si="5"/>
        <v>4</v>
      </c>
      <c r="S16" s="457">
        <v>2</v>
      </c>
      <c r="T16" s="457">
        <v>2</v>
      </c>
      <c r="U16" s="455">
        <v>3</v>
      </c>
      <c r="V16" s="456">
        <f t="shared" si="6"/>
        <v>8</v>
      </c>
      <c r="W16" s="457">
        <v>8</v>
      </c>
      <c r="X16" s="457">
        <v>0</v>
      </c>
      <c r="Y16" s="454">
        <f t="shared" si="7"/>
        <v>4</v>
      </c>
      <c r="Z16" s="457">
        <v>4</v>
      </c>
      <c r="AA16" s="457">
        <v>0</v>
      </c>
      <c r="AB16" s="458">
        <v>2</v>
      </c>
      <c r="AC16" s="68"/>
      <c r="AD16" s="68"/>
      <c r="AE16" s="68"/>
      <c r="AF16" s="68"/>
      <c r="AG16" s="68"/>
      <c r="AH16" s="68"/>
    </row>
    <row r="17" spans="1:34">
      <c r="A17" s="600"/>
      <c r="B17" s="454" t="s">
        <v>579</v>
      </c>
      <c r="C17" s="455" t="s">
        <v>632</v>
      </c>
      <c r="D17" s="456">
        <v>25</v>
      </c>
      <c r="E17" s="457">
        <v>17</v>
      </c>
      <c r="F17" s="457">
        <v>8</v>
      </c>
      <c r="G17" s="458">
        <v>5</v>
      </c>
      <c r="H17" s="456">
        <f t="shared" si="2"/>
        <v>9</v>
      </c>
      <c r="I17" s="457">
        <v>6</v>
      </c>
      <c r="J17" s="457">
        <v>3</v>
      </c>
      <c r="K17" s="454">
        <f t="shared" si="3"/>
        <v>4</v>
      </c>
      <c r="L17" s="457">
        <v>3</v>
      </c>
      <c r="M17" s="457">
        <v>1</v>
      </c>
      <c r="N17" s="458">
        <v>3</v>
      </c>
      <c r="O17" s="459">
        <f t="shared" si="4"/>
        <v>4</v>
      </c>
      <c r="P17" s="457">
        <v>2</v>
      </c>
      <c r="Q17" s="457">
        <v>2</v>
      </c>
      <c r="R17" s="454">
        <f t="shared" si="5"/>
        <v>2</v>
      </c>
      <c r="S17" s="457">
        <v>1</v>
      </c>
      <c r="T17" s="457">
        <v>1</v>
      </c>
      <c r="U17" s="455">
        <v>1</v>
      </c>
      <c r="V17" s="456">
        <f t="shared" si="6"/>
        <v>4</v>
      </c>
      <c r="W17" s="457">
        <v>4</v>
      </c>
      <c r="X17" s="457">
        <v>0</v>
      </c>
      <c r="Y17" s="454">
        <f t="shared" si="7"/>
        <v>2</v>
      </c>
      <c r="Z17" s="457">
        <v>2</v>
      </c>
      <c r="AA17" s="457">
        <v>0</v>
      </c>
      <c r="AB17" s="458">
        <v>1</v>
      </c>
      <c r="AC17" s="68"/>
      <c r="AD17" s="68"/>
      <c r="AE17" s="68"/>
      <c r="AF17" s="68"/>
      <c r="AG17" s="68"/>
      <c r="AH17" s="68"/>
    </row>
    <row r="18" spans="1:34">
      <c r="A18" s="600"/>
      <c r="B18" s="454" t="s">
        <v>580</v>
      </c>
      <c r="C18" s="455"/>
      <c r="D18" s="456">
        <v>60</v>
      </c>
      <c r="E18" s="457">
        <v>42</v>
      </c>
      <c r="F18" s="457">
        <v>18</v>
      </c>
      <c r="G18" s="458">
        <v>12</v>
      </c>
      <c r="H18" s="456">
        <f t="shared" si="2"/>
        <v>26</v>
      </c>
      <c r="I18" s="457">
        <v>17</v>
      </c>
      <c r="J18" s="457">
        <v>9</v>
      </c>
      <c r="K18" s="454">
        <f t="shared" si="3"/>
        <v>10</v>
      </c>
      <c r="L18" s="457">
        <v>7</v>
      </c>
      <c r="M18" s="457">
        <v>3</v>
      </c>
      <c r="N18" s="458">
        <v>7</v>
      </c>
      <c r="O18" s="459">
        <f t="shared" si="4"/>
        <v>8</v>
      </c>
      <c r="P18" s="457">
        <v>4</v>
      </c>
      <c r="Q18" s="457">
        <v>4</v>
      </c>
      <c r="R18" s="454">
        <f t="shared" si="5"/>
        <v>4</v>
      </c>
      <c r="S18" s="457">
        <v>2</v>
      </c>
      <c r="T18" s="457">
        <v>2</v>
      </c>
      <c r="U18" s="455">
        <v>3</v>
      </c>
      <c r="V18" s="456">
        <f t="shared" si="6"/>
        <v>8</v>
      </c>
      <c r="W18" s="457">
        <v>8</v>
      </c>
      <c r="X18" s="457">
        <v>0</v>
      </c>
      <c r="Y18" s="454">
        <f t="shared" si="7"/>
        <v>4</v>
      </c>
      <c r="Z18" s="457">
        <v>4</v>
      </c>
      <c r="AA18" s="457">
        <v>0</v>
      </c>
      <c r="AB18" s="458">
        <v>2</v>
      </c>
      <c r="AC18" s="68"/>
      <c r="AD18" s="68"/>
      <c r="AE18" s="68"/>
      <c r="AF18" s="68"/>
      <c r="AG18" s="68"/>
      <c r="AH18" s="68"/>
    </row>
    <row r="19" spans="1:34">
      <c r="A19" s="600"/>
      <c r="B19" s="454" t="s">
        <v>583</v>
      </c>
      <c r="C19" s="455"/>
      <c r="D19" s="456">
        <v>60</v>
      </c>
      <c r="E19" s="457">
        <v>42</v>
      </c>
      <c r="F19" s="457">
        <v>18</v>
      </c>
      <c r="G19" s="458">
        <v>12</v>
      </c>
      <c r="H19" s="456">
        <f t="shared" si="2"/>
        <v>26</v>
      </c>
      <c r="I19" s="457">
        <v>17</v>
      </c>
      <c r="J19" s="457">
        <v>9</v>
      </c>
      <c r="K19" s="454">
        <f t="shared" si="3"/>
        <v>10</v>
      </c>
      <c r="L19" s="457">
        <v>7</v>
      </c>
      <c r="M19" s="457">
        <v>3</v>
      </c>
      <c r="N19" s="458">
        <v>7</v>
      </c>
      <c r="O19" s="459">
        <f t="shared" si="4"/>
        <v>8</v>
      </c>
      <c r="P19" s="457">
        <v>4</v>
      </c>
      <c r="Q19" s="457">
        <v>4</v>
      </c>
      <c r="R19" s="454">
        <f t="shared" si="5"/>
        <v>4</v>
      </c>
      <c r="S19" s="457">
        <v>2</v>
      </c>
      <c r="T19" s="457">
        <v>2</v>
      </c>
      <c r="U19" s="455">
        <v>3</v>
      </c>
      <c r="V19" s="456">
        <f t="shared" si="6"/>
        <v>8</v>
      </c>
      <c r="W19" s="457">
        <v>8</v>
      </c>
      <c r="X19" s="457">
        <v>0</v>
      </c>
      <c r="Y19" s="454">
        <f t="shared" si="7"/>
        <v>4</v>
      </c>
      <c r="Z19" s="457">
        <v>4</v>
      </c>
      <c r="AA19" s="457">
        <v>0</v>
      </c>
      <c r="AB19" s="458">
        <v>2</v>
      </c>
      <c r="AC19" s="68"/>
      <c r="AD19" s="68"/>
      <c r="AE19" s="68"/>
      <c r="AF19" s="68"/>
      <c r="AG19" s="68"/>
      <c r="AH19" s="68"/>
    </row>
    <row r="20" spans="1:34">
      <c r="A20" s="600"/>
      <c r="B20" s="454" t="s">
        <v>589</v>
      </c>
      <c r="C20" s="455" t="s">
        <v>632</v>
      </c>
      <c r="D20" s="456">
        <v>25</v>
      </c>
      <c r="E20" s="457">
        <v>17</v>
      </c>
      <c r="F20" s="457">
        <v>8</v>
      </c>
      <c r="G20" s="458">
        <v>5</v>
      </c>
      <c r="H20" s="456">
        <f t="shared" si="2"/>
        <v>9</v>
      </c>
      <c r="I20" s="457">
        <v>6</v>
      </c>
      <c r="J20" s="457">
        <v>3</v>
      </c>
      <c r="K20" s="454">
        <f t="shared" si="3"/>
        <v>4</v>
      </c>
      <c r="L20" s="457">
        <v>3</v>
      </c>
      <c r="M20" s="457">
        <v>1</v>
      </c>
      <c r="N20" s="458">
        <v>3</v>
      </c>
      <c r="O20" s="459">
        <f t="shared" si="4"/>
        <v>4</v>
      </c>
      <c r="P20" s="457">
        <v>2</v>
      </c>
      <c r="Q20" s="457">
        <v>2</v>
      </c>
      <c r="R20" s="454">
        <f t="shared" si="5"/>
        <v>2</v>
      </c>
      <c r="S20" s="457">
        <v>1</v>
      </c>
      <c r="T20" s="457">
        <v>1</v>
      </c>
      <c r="U20" s="455">
        <v>1</v>
      </c>
      <c r="V20" s="456">
        <f t="shared" si="6"/>
        <v>4</v>
      </c>
      <c r="W20" s="457">
        <v>4</v>
      </c>
      <c r="X20" s="457">
        <v>0</v>
      </c>
      <c r="Y20" s="454">
        <f t="shared" si="7"/>
        <v>2</v>
      </c>
      <c r="Z20" s="457">
        <v>2</v>
      </c>
      <c r="AA20" s="457">
        <v>0</v>
      </c>
      <c r="AB20" s="458">
        <v>1</v>
      </c>
      <c r="AC20" s="68"/>
      <c r="AD20" s="68"/>
      <c r="AE20" s="68"/>
      <c r="AF20" s="68"/>
      <c r="AG20" s="68"/>
      <c r="AH20" s="68"/>
    </row>
    <row r="21" spans="1:34" ht="17.25" thickBot="1">
      <c r="A21" s="601"/>
      <c r="B21" s="442" t="s">
        <v>582</v>
      </c>
      <c r="C21" s="438"/>
      <c r="D21" s="445">
        <v>60</v>
      </c>
      <c r="E21" s="460">
        <v>42</v>
      </c>
      <c r="F21" s="460">
        <v>18</v>
      </c>
      <c r="G21" s="443">
        <v>12</v>
      </c>
      <c r="H21" s="445">
        <f t="shared" si="2"/>
        <v>26</v>
      </c>
      <c r="I21" s="460">
        <v>17</v>
      </c>
      <c r="J21" s="460">
        <v>9</v>
      </c>
      <c r="K21" s="442">
        <f t="shared" si="3"/>
        <v>10</v>
      </c>
      <c r="L21" s="460">
        <v>7</v>
      </c>
      <c r="M21" s="460">
        <v>3</v>
      </c>
      <c r="N21" s="443">
        <v>7</v>
      </c>
      <c r="O21" s="490">
        <f t="shared" si="4"/>
        <v>8</v>
      </c>
      <c r="P21" s="491">
        <v>4</v>
      </c>
      <c r="Q21" s="491">
        <v>4</v>
      </c>
      <c r="R21" s="492">
        <f t="shared" si="5"/>
        <v>4</v>
      </c>
      <c r="S21" s="491">
        <v>2</v>
      </c>
      <c r="T21" s="491">
        <v>2</v>
      </c>
      <c r="U21" s="493">
        <v>3</v>
      </c>
      <c r="V21" s="445">
        <f t="shared" si="6"/>
        <v>8</v>
      </c>
      <c r="W21" s="460">
        <v>8</v>
      </c>
      <c r="X21" s="460">
        <v>0</v>
      </c>
      <c r="Y21" s="442">
        <f t="shared" si="7"/>
        <v>4</v>
      </c>
      <c r="Z21" s="460">
        <v>4</v>
      </c>
      <c r="AA21" s="460">
        <v>0</v>
      </c>
      <c r="AB21" s="443">
        <v>2</v>
      </c>
      <c r="AC21" s="68"/>
      <c r="AD21" s="68"/>
      <c r="AE21" s="68"/>
      <c r="AF21" s="68"/>
      <c r="AG21" s="68"/>
      <c r="AH21" s="68"/>
    </row>
    <row r="22" spans="1:34" ht="17.25" thickTop="1">
      <c r="A22" s="602" t="s">
        <v>635</v>
      </c>
      <c r="B22" s="473" t="s">
        <v>634</v>
      </c>
      <c r="C22" s="447"/>
      <c r="D22" s="461">
        <f>SUM(D23:D29)</f>
        <v>330</v>
      </c>
      <c r="E22" s="446">
        <f t="shared" ref="E22:AA22" si="8">SUM(E23:E29)</f>
        <v>231</v>
      </c>
      <c r="F22" s="446">
        <f t="shared" si="8"/>
        <v>99</v>
      </c>
      <c r="G22" s="462">
        <f t="shared" si="8"/>
        <v>66</v>
      </c>
      <c r="H22" s="461">
        <f>SUM(H23:H29)</f>
        <v>165</v>
      </c>
      <c r="I22" s="483">
        <f t="shared" si="8"/>
        <v>112</v>
      </c>
      <c r="J22" s="483">
        <f t="shared" si="8"/>
        <v>53</v>
      </c>
      <c r="K22" s="483">
        <f t="shared" si="8"/>
        <v>72</v>
      </c>
      <c r="L22" s="483">
        <f t="shared" si="8"/>
        <v>52</v>
      </c>
      <c r="M22" s="483">
        <f t="shared" si="8"/>
        <v>20</v>
      </c>
      <c r="N22" s="484">
        <f t="shared" si="8"/>
        <v>46</v>
      </c>
      <c r="O22" s="494">
        <f t="shared" si="8"/>
        <v>46</v>
      </c>
      <c r="P22" s="495">
        <f t="shared" si="8"/>
        <v>27</v>
      </c>
      <c r="Q22" s="495">
        <f t="shared" si="8"/>
        <v>19</v>
      </c>
      <c r="R22" s="495">
        <f t="shared" si="8"/>
        <v>20</v>
      </c>
      <c r="S22" s="495">
        <f t="shared" si="8"/>
        <v>13</v>
      </c>
      <c r="T22" s="495">
        <f t="shared" si="8"/>
        <v>7</v>
      </c>
      <c r="U22" s="496">
        <f t="shared" si="8"/>
        <v>13</v>
      </c>
      <c r="V22" s="473">
        <f t="shared" si="8"/>
        <v>20</v>
      </c>
      <c r="W22" s="483">
        <f t="shared" si="8"/>
        <v>13</v>
      </c>
      <c r="X22" s="483">
        <f t="shared" si="8"/>
        <v>7</v>
      </c>
      <c r="Y22" s="483">
        <f t="shared" si="8"/>
        <v>7</v>
      </c>
      <c r="Z22" s="483">
        <f t="shared" si="8"/>
        <v>7</v>
      </c>
      <c r="AA22" s="483">
        <f t="shared" si="8"/>
        <v>0</v>
      </c>
      <c r="AB22" s="463">
        <v>7</v>
      </c>
      <c r="AC22" s="68"/>
      <c r="AD22" s="68"/>
      <c r="AE22" s="68"/>
      <c r="AF22" s="68"/>
      <c r="AG22" s="68"/>
      <c r="AH22" s="68"/>
    </row>
    <row r="23" spans="1:34">
      <c r="A23" s="603"/>
      <c r="B23" s="475" t="s">
        <v>731</v>
      </c>
      <c r="C23" s="474"/>
      <c r="D23" s="456">
        <v>50</v>
      </c>
      <c r="E23" s="457">
        <v>35</v>
      </c>
      <c r="F23" s="457">
        <v>15</v>
      </c>
      <c r="G23" s="458">
        <v>10</v>
      </c>
      <c r="H23" s="479">
        <f t="shared" ref="H23:H29" si="9">I23+J23</f>
        <v>25</v>
      </c>
      <c r="I23" s="457">
        <v>17</v>
      </c>
      <c r="J23" s="457">
        <v>8</v>
      </c>
      <c r="K23" s="454">
        <f t="shared" ref="K23:K29" si="10">L23+M23</f>
        <v>11</v>
      </c>
      <c r="L23" s="457">
        <v>8</v>
      </c>
      <c r="M23" s="457">
        <v>3</v>
      </c>
      <c r="N23" s="487">
        <v>7</v>
      </c>
      <c r="O23" s="456">
        <f t="shared" ref="O23:O29" si="11">P23+Q23</f>
        <v>7</v>
      </c>
      <c r="P23" s="457">
        <v>4</v>
      </c>
      <c r="Q23" s="457">
        <v>3</v>
      </c>
      <c r="R23" s="454">
        <f t="shared" ref="R23:R29" si="12">S23+T23</f>
        <v>3</v>
      </c>
      <c r="S23" s="457">
        <v>2</v>
      </c>
      <c r="T23" s="457">
        <v>1</v>
      </c>
      <c r="U23" s="497">
        <v>2</v>
      </c>
      <c r="V23" s="459">
        <f t="shared" ref="V23:V29" si="13">W23+X23</f>
        <v>3</v>
      </c>
      <c r="W23" s="457">
        <v>2</v>
      </c>
      <c r="X23" s="457">
        <v>1</v>
      </c>
      <c r="Y23" s="454">
        <f t="shared" ref="Y23:Y29" si="14">Z23+AA23</f>
        <v>1</v>
      </c>
      <c r="Z23" s="457">
        <v>1</v>
      </c>
      <c r="AA23" s="457">
        <v>0</v>
      </c>
      <c r="AB23" s="481">
        <v>1</v>
      </c>
      <c r="AC23" s="68"/>
      <c r="AD23" s="68"/>
      <c r="AE23" s="68"/>
      <c r="AF23" s="68"/>
      <c r="AG23" s="68"/>
      <c r="AH23" s="68"/>
    </row>
    <row r="24" spans="1:34">
      <c r="A24" s="603"/>
      <c r="B24" s="475" t="s">
        <v>732</v>
      </c>
      <c r="C24" s="474"/>
      <c r="D24" s="456">
        <v>50</v>
      </c>
      <c r="E24" s="457">
        <v>35</v>
      </c>
      <c r="F24" s="457">
        <v>15</v>
      </c>
      <c r="G24" s="458">
        <v>10</v>
      </c>
      <c r="H24" s="479">
        <f t="shared" si="9"/>
        <v>25</v>
      </c>
      <c r="I24" s="457">
        <v>17</v>
      </c>
      <c r="J24" s="457">
        <v>8</v>
      </c>
      <c r="K24" s="454">
        <f t="shared" si="10"/>
        <v>11</v>
      </c>
      <c r="L24" s="457">
        <v>8</v>
      </c>
      <c r="M24" s="457">
        <v>3</v>
      </c>
      <c r="N24" s="487">
        <v>7</v>
      </c>
      <c r="O24" s="456">
        <f t="shared" si="11"/>
        <v>7</v>
      </c>
      <c r="P24" s="457">
        <v>4</v>
      </c>
      <c r="Q24" s="457">
        <v>3</v>
      </c>
      <c r="R24" s="454">
        <f t="shared" si="12"/>
        <v>3</v>
      </c>
      <c r="S24" s="457">
        <v>2</v>
      </c>
      <c r="T24" s="457">
        <v>1</v>
      </c>
      <c r="U24" s="497">
        <v>2</v>
      </c>
      <c r="V24" s="459">
        <f t="shared" si="13"/>
        <v>3</v>
      </c>
      <c r="W24" s="457">
        <v>2</v>
      </c>
      <c r="X24" s="457">
        <v>1</v>
      </c>
      <c r="Y24" s="454">
        <f t="shared" si="14"/>
        <v>1</v>
      </c>
      <c r="Z24" s="457">
        <v>1</v>
      </c>
      <c r="AA24" s="457">
        <v>0</v>
      </c>
      <c r="AB24" s="481">
        <v>1</v>
      </c>
      <c r="AC24" s="68"/>
      <c r="AD24" s="68"/>
      <c r="AE24" s="68"/>
      <c r="AF24" s="68"/>
      <c r="AG24" s="68"/>
      <c r="AH24" s="68"/>
    </row>
    <row r="25" spans="1:34">
      <c r="A25" s="603"/>
      <c r="B25" s="476" t="s">
        <v>733</v>
      </c>
      <c r="C25" s="474"/>
      <c r="D25" s="456">
        <v>50</v>
      </c>
      <c r="E25" s="457">
        <v>35</v>
      </c>
      <c r="F25" s="457">
        <v>15</v>
      </c>
      <c r="G25" s="458">
        <v>10</v>
      </c>
      <c r="H25" s="479">
        <f t="shared" si="9"/>
        <v>25</v>
      </c>
      <c r="I25" s="457">
        <v>17</v>
      </c>
      <c r="J25" s="457">
        <v>8</v>
      </c>
      <c r="K25" s="454">
        <f t="shared" si="10"/>
        <v>11</v>
      </c>
      <c r="L25" s="457">
        <v>8</v>
      </c>
      <c r="M25" s="457">
        <v>3</v>
      </c>
      <c r="N25" s="487">
        <v>7</v>
      </c>
      <c r="O25" s="456">
        <f t="shared" si="11"/>
        <v>7</v>
      </c>
      <c r="P25" s="457">
        <v>4</v>
      </c>
      <c r="Q25" s="457">
        <v>3</v>
      </c>
      <c r="R25" s="454">
        <f t="shared" si="12"/>
        <v>3</v>
      </c>
      <c r="S25" s="457">
        <v>2</v>
      </c>
      <c r="T25" s="457">
        <v>1</v>
      </c>
      <c r="U25" s="497">
        <v>2</v>
      </c>
      <c r="V25" s="459">
        <f t="shared" si="13"/>
        <v>3</v>
      </c>
      <c r="W25" s="457">
        <v>2</v>
      </c>
      <c r="X25" s="457">
        <v>1</v>
      </c>
      <c r="Y25" s="454">
        <f t="shared" si="14"/>
        <v>1</v>
      </c>
      <c r="Z25" s="457">
        <v>1</v>
      </c>
      <c r="AA25" s="457">
        <v>0</v>
      </c>
      <c r="AB25" s="481">
        <v>1</v>
      </c>
      <c r="AC25" s="68"/>
      <c r="AD25" s="68"/>
      <c r="AE25" s="68"/>
      <c r="AF25" s="68"/>
      <c r="AG25" s="68"/>
      <c r="AH25" s="68"/>
    </row>
    <row r="26" spans="1:34">
      <c r="A26" s="603"/>
      <c r="B26" s="475" t="s">
        <v>734</v>
      </c>
      <c r="C26" s="474"/>
      <c r="D26" s="456">
        <v>50</v>
      </c>
      <c r="E26" s="457">
        <v>35</v>
      </c>
      <c r="F26" s="457">
        <v>15</v>
      </c>
      <c r="G26" s="458">
        <v>10</v>
      </c>
      <c r="H26" s="479">
        <f t="shared" si="9"/>
        <v>25</v>
      </c>
      <c r="I26" s="457">
        <v>17</v>
      </c>
      <c r="J26" s="457">
        <v>8</v>
      </c>
      <c r="K26" s="454">
        <f t="shared" si="10"/>
        <v>11</v>
      </c>
      <c r="L26" s="457">
        <v>8</v>
      </c>
      <c r="M26" s="457">
        <v>3</v>
      </c>
      <c r="N26" s="487">
        <v>7</v>
      </c>
      <c r="O26" s="456">
        <f t="shared" si="11"/>
        <v>7</v>
      </c>
      <c r="P26" s="457">
        <v>4</v>
      </c>
      <c r="Q26" s="457">
        <v>3</v>
      </c>
      <c r="R26" s="454">
        <f t="shared" si="12"/>
        <v>3</v>
      </c>
      <c r="S26" s="457">
        <v>2</v>
      </c>
      <c r="T26" s="457">
        <v>1</v>
      </c>
      <c r="U26" s="497">
        <v>2</v>
      </c>
      <c r="V26" s="459">
        <f t="shared" si="13"/>
        <v>3</v>
      </c>
      <c r="W26" s="457">
        <v>2</v>
      </c>
      <c r="X26" s="457">
        <v>1</v>
      </c>
      <c r="Y26" s="454">
        <f t="shared" si="14"/>
        <v>1</v>
      </c>
      <c r="Z26" s="457">
        <v>1</v>
      </c>
      <c r="AA26" s="457">
        <v>0</v>
      </c>
      <c r="AB26" s="481">
        <v>1</v>
      </c>
      <c r="AC26" s="68"/>
      <c r="AD26" s="68"/>
      <c r="AE26" s="68"/>
      <c r="AF26" s="68"/>
      <c r="AG26" s="68"/>
      <c r="AH26" s="68"/>
    </row>
    <row r="27" spans="1:34">
      <c r="A27" s="603"/>
      <c r="B27" s="475" t="s">
        <v>735</v>
      </c>
      <c r="C27" s="474"/>
      <c r="D27" s="456">
        <v>50</v>
      </c>
      <c r="E27" s="457">
        <v>35</v>
      </c>
      <c r="F27" s="457">
        <v>15</v>
      </c>
      <c r="G27" s="458">
        <v>10</v>
      </c>
      <c r="H27" s="479">
        <f t="shared" si="9"/>
        <v>25</v>
      </c>
      <c r="I27" s="457">
        <v>17</v>
      </c>
      <c r="J27" s="457">
        <v>8</v>
      </c>
      <c r="K27" s="454">
        <f t="shared" si="10"/>
        <v>11</v>
      </c>
      <c r="L27" s="457">
        <v>8</v>
      </c>
      <c r="M27" s="457">
        <v>3</v>
      </c>
      <c r="N27" s="487">
        <v>7</v>
      </c>
      <c r="O27" s="456">
        <f t="shared" si="11"/>
        <v>7</v>
      </c>
      <c r="P27" s="457">
        <v>4</v>
      </c>
      <c r="Q27" s="457">
        <v>3</v>
      </c>
      <c r="R27" s="454">
        <f t="shared" si="12"/>
        <v>3</v>
      </c>
      <c r="S27" s="457">
        <v>2</v>
      </c>
      <c r="T27" s="457">
        <v>1</v>
      </c>
      <c r="U27" s="497">
        <v>2</v>
      </c>
      <c r="V27" s="459">
        <f t="shared" si="13"/>
        <v>3</v>
      </c>
      <c r="W27" s="457">
        <v>2</v>
      </c>
      <c r="X27" s="457">
        <v>1</v>
      </c>
      <c r="Y27" s="454">
        <f t="shared" si="14"/>
        <v>1</v>
      </c>
      <c r="Z27" s="457">
        <v>1</v>
      </c>
      <c r="AA27" s="457">
        <v>0</v>
      </c>
      <c r="AB27" s="481">
        <v>1</v>
      </c>
      <c r="AC27" s="68"/>
      <c r="AD27" s="68"/>
      <c r="AE27" s="68"/>
      <c r="AF27" s="68"/>
      <c r="AG27" s="68"/>
      <c r="AH27" s="68"/>
    </row>
    <row r="28" spans="1:34">
      <c r="A28" s="603"/>
      <c r="B28" s="475" t="s">
        <v>736</v>
      </c>
      <c r="C28" s="474"/>
      <c r="D28" s="456">
        <v>50</v>
      </c>
      <c r="E28" s="457">
        <v>35</v>
      </c>
      <c r="F28" s="457">
        <v>15</v>
      </c>
      <c r="G28" s="458">
        <v>10</v>
      </c>
      <c r="H28" s="479">
        <f t="shared" si="9"/>
        <v>25</v>
      </c>
      <c r="I28" s="457">
        <v>17</v>
      </c>
      <c r="J28" s="457">
        <v>8</v>
      </c>
      <c r="K28" s="454">
        <f t="shared" si="10"/>
        <v>11</v>
      </c>
      <c r="L28" s="457">
        <v>8</v>
      </c>
      <c r="M28" s="457">
        <v>3</v>
      </c>
      <c r="N28" s="487">
        <v>7</v>
      </c>
      <c r="O28" s="456">
        <f t="shared" si="11"/>
        <v>7</v>
      </c>
      <c r="P28" s="457">
        <v>4</v>
      </c>
      <c r="Q28" s="457">
        <v>3</v>
      </c>
      <c r="R28" s="454">
        <f t="shared" si="12"/>
        <v>3</v>
      </c>
      <c r="S28" s="457">
        <v>2</v>
      </c>
      <c r="T28" s="457">
        <v>1</v>
      </c>
      <c r="U28" s="497">
        <v>2</v>
      </c>
      <c r="V28" s="459">
        <f t="shared" si="13"/>
        <v>3</v>
      </c>
      <c r="W28" s="457">
        <v>2</v>
      </c>
      <c r="X28" s="457">
        <v>1</v>
      </c>
      <c r="Y28" s="454">
        <f t="shared" si="14"/>
        <v>1</v>
      </c>
      <c r="Z28" s="457">
        <v>1</v>
      </c>
      <c r="AA28" s="457">
        <v>0</v>
      </c>
      <c r="AB28" s="481">
        <v>1</v>
      </c>
      <c r="AC28" s="68"/>
      <c r="AD28" s="68"/>
      <c r="AE28" s="68"/>
      <c r="AF28" s="68"/>
      <c r="AG28" s="68"/>
      <c r="AH28" s="68"/>
    </row>
    <row r="29" spans="1:34" ht="17.25" thickBot="1">
      <c r="A29" s="604"/>
      <c r="B29" s="477" t="s">
        <v>590</v>
      </c>
      <c r="C29" s="478"/>
      <c r="D29" s="445">
        <v>30</v>
      </c>
      <c r="E29" s="460">
        <v>21</v>
      </c>
      <c r="F29" s="460">
        <v>9</v>
      </c>
      <c r="G29" s="443">
        <v>6</v>
      </c>
      <c r="H29" s="480">
        <f t="shared" si="9"/>
        <v>15</v>
      </c>
      <c r="I29" s="486">
        <v>10</v>
      </c>
      <c r="J29" s="486">
        <v>5</v>
      </c>
      <c r="K29" s="485">
        <f t="shared" si="10"/>
        <v>6</v>
      </c>
      <c r="L29" s="486">
        <v>4</v>
      </c>
      <c r="M29" s="486">
        <v>2</v>
      </c>
      <c r="N29" s="488">
        <v>4</v>
      </c>
      <c r="O29" s="498">
        <f t="shared" si="11"/>
        <v>4</v>
      </c>
      <c r="P29" s="486">
        <v>3</v>
      </c>
      <c r="Q29" s="486">
        <v>1</v>
      </c>
      <c r="R29" s="485">
        <f t="shared" si="12"/>
        <v>2</v>
      </c>
      <c r="S29" s="486">
        <v>1</v>
      </c>
      <c r="T29" s="486">
        <v>1</v>
      </c>
      <c r="U29" s="499">
        <v>1</v>
      </c>
      <c r="V29" s="489">
        <f t="shared" si="13"/>
        <v>2</v>
      </c>
      <c r="W29" s="486">
        <v>1</v>
      </c>
      <c r="X29" s="486">
        <v>1</v>
      </c>
      <c r="Y29" s="485">
        <f t="shared" si="14"/>
        <v>1</v>
      </c>
      <c r="Z29" s="486">
        <v>1</v>
      </c>
      <c r="AA29" s="486">
        <v>0</v>
      </c>
      <c r="AB29" s="482">
        <v>1</v>
      </c>
      <c r="AC29" s="68"/>
      <c r="AD29" s="68"/>
      <c r="AE29" s="68"/>
      <c r="AF29" s="68"/>
      <c r="AG29" s="68"/>
      <c r="AH29" s="68"/>
    </row>
    <row r="30" spans="1:34" ht="18" thickTop="1" thickBot="1">
      <c r="A30" s="464" t="s">
        <v>591</v>
      </c>
      <c r="B30" s="465" t="s">
        <v>592</v>
      </c>
      <c r="C30" s="466"/>
      <c r="D30" s="467">
        <v>25</v>
      </c>
      <c r="E30" s="468">
        <v>17</v>
      </c>
      <c r="F30" s="468">
        <v>8</v>
      </c>
      <c r="G30" s="469">
        <v>5</v>
      </c>
      <c r="H30" s="467">
        <f t="shared" ref="H30" si="15">I30+J30</f>
        <v>11</v>
      </c>
      <c r="I30" s="468">
        <v>7</v>
      </c>
      <c r="J30" s="468">
        <v>4</v>
      </c>
      <c r="K30" s="470">
        <f t="shared" ref="K30" si="16">L30+M30</f>
        <v>5</v>
      </c>
      <c r="L30" s="468">
        <v>4</v>
      </c>
      <c r="M30" s="468">
        <v>1</v>
      </c>
      <c r="N30" s="472">
        <v>3</v>
      </c>
      <c r="O30" s="467">
        <f t="shared" ref="O30" si="17">P30+Q30</f>
        <v>3</v>
      </c>
      <c r="P30" s="468">
        <v>2</v>
      </c>
      <c r="Q30" s="468">
        <v>1</v>
      </c>
      <c r="R30" s="470">
        <f t="shared" ref="R30" si="18">S30+T30</f>
        <v>2</v>
      </c>
      <c r="S30" s="468">
        <v>1</v>
      </c>
      <c r="T30" s="468">
        <v>1</v>
      </c>
      <c r="U30" s="469">
        <v>1</v>
      </c>
      <c r="V30" s="471">
        <f t="shared" ref="V30" si="19">W30+X30</f>
        <v>3</v>
      </c>
      <c r="W30" s="468">
        <v>3</v>
      </c>
      <c r="X30" s="468">
        <v>0</v>
      </c>
      <c r="Y30" s="470">
        <f t="shared" ref="Y30" si="20">Z30+AA30</f>
        <v>1</v>
      </c>
      <c r="Z30" s="468">
        <v>1</v>
      </c>
      <c r="AA30" s="468">
        <v>0</v>
      </c>
      <c r="AB30" s="469">
        <v>1</v>
      </c>
      <c r="AC30" s="68"/>
      <c r="AD30" s="68"/>
      <c r="AE30" s="68"/>
      <c r="AF30" s="68"/>
      <c r="AG30" s="68"/>
      <c r="AH30" s="68"/>
    </row>
    <row r="31" spans="1:34">
      <c r="A31" s="68"/>
      <c r="B31" s="69"/>
      <c r="C31" s="69"/>
      <c r="D31" s="188"/>
      <c r="E31" s="68"/>
      <c r="F31" s="68"/>
      <c r="G31" s="188"/>
      <c r="H31" s="188"/>
      <c r="I31" s="68"/>
      <c r="J31" s="68"/>
      <c r="K31" s="188"/>
      <c r="L31" s="68"/>
      <c r="M31" s="68"/>
      <c r="N31" s="188"/>
      <c r="O31" s="188"/>
      <c r="P31" s="68"/>
      <c r="Q31" s="68"/>
      <c r="R31" s="188"/>
      <c r="S31" s="68"/>
      <c r="T31" s="68"/>
      <c r="U31" s="188"/>
      <c r="V31" s="188"/>
      <c r="W31" s="68"/>
      <c r="X31" s="68"/>
      <c r="Y31" s="188"/>
      <c r="Z31" s="68"/>
      <c r="AA31" s="68"/>
      <c r="AB31" s="2"/>
      <c r="AC31" s="68"/>
      <c r="AD31" s="68"/>
      <c r="AE31" s="68"/>
      <c r="AF31" s="68"/>
      <c r="AG31" s="68"/>
      <c r="AH31" s="68"/>
    </row>
    <row r="32" spans="1:34">
      <c r="A32" s="68"/>
      <c r="B32" s="69"/>
      <c r="C32" s="69"/>
      <c r="D32" s="188"/>
      <c r="E32" s="68"/>
      <c r="F32" s="68"/>
      <c r="G32" s="188"/>
      <c r="H32" s="188"/>
      <c r="I32" s="68"/>
      <c r="J32" s="68"/>
      <c r="K32" s="188"/>
      <c r="L32" s="68"/>
      <c r="M32" s="68"/>
      <c r="N32" s="188"/>
      <c r="O32" s="188"/>
      <c r="P32" s="68"/>
      <c r="Q32" s="68"/>
      <c r="R32" s="188"/>
      <c r="S32" s="68"/>
      <c r="T32" s="68"/>
      <c r="U32" s="188"/>
      <c r="V32" s="188"/>
      <c r="W32" s="68"/>
      <c r="X32" s="68"/>
      <c r="Y32" s="188"/>
      <c r="Z32" s="68"/>
      <c r="AA32" s="68"/>
      <c r="AB32" s="2"/>
      <c r="AC32" s="68"/>
      <c r="AD32" s="68"/>
      <c r="AE32" s="68"/>
      <c r="AF32" s="68"/>
      <c r="AG32" s="68"/>
      <c r="AH32" s="68"/>
    </row>
    <row r="33" spans="1:34">
      <c r="A33" s="68"/>
      <c r="B33" s="69"/>
      <c r="C33" s="69"/>
      <c r="D33" s="188"/>
      <c r="E33" s="68"/>
      <c r="F33" s="68"/>
      <c r="G33" s="188"/>
      <c r="H33" s="188"/>
      <c r="I33" s="68"/>
      <c r="J33" s="68"/>
      <c r="K33" s="188"/>
      <c r="L33" s="68"/>
      <c r="M33" s="68"/>
      <c r="N33" s="188"/>
      <c r="O33" s="188"/>
      <c r="P33" s="68"/>
      <c r="Q33" s="68"/>
      <c r="R33" s="188"/>
      <c r="S33" s="68"/>
      <c r="T33" s="68"/>
      <c r="U33" s="188"/>
      <c r="V33" s="188"/>
      <c r="W33" s="68"/>
      <c r="X33" s="68"/>
      <c r="Y33" s="188"/>
      <c r="Z33" s="68"/>
      <c r="AA33" s="68"/>
      <c r="AB33" s="2"/>
      <c r="AC33" s="68"/>
      <c r="AD33" s="68"/>
      <c r="AE33" s="68"/>
      <c r="AF33" s="68"/>
      <c r="AG33" s="68"/>
      <c r="AH33" s="68"/>
    </row>
    <row r="34" spans="1:34">
      <c r="A34" s="68"/>
      <c r="B34" s="69"/>
      <c r="C34" s="69"/>
      <c r="D34" s="188"/>
      <c r="E34" s="68"/>
      <c r="F34" s="68"/>
      <c r="G34" s="188"/>
      <c r="H34" s="188"/>
      <c r="I34" s="68"/>
      <c r="J34" s="68"/>
      <c r="K34" s="188"/>
      <c r="L34" s="68"/>
      <c r="M34" s="68"/>
      <c r="N34" s="188"/>
      <c r="O34" s="188"/>
      <c r="P34" s="68"/>
      <c r="Q34" s="68"/>
      <c r="R34" s="188"/>
      <c r="S34" s="68"/>
      <c r="T34" s="68"/>
      <c r="U34" s="188"/>
      <c r="V34" s="188"/>
      <c r="W34" s="68"/>
      <c r="X34" s="68"/>
      <c r="Y34" s="188"/>
      <c r="Z34" s="68"/>
      <c r="AA34" s="68"/>
      <c r="AB34" s="2"/>
      <c r="AC34" s="68"/>
      <c r="AD34" s="68"/>
      <c r="AE34" s="68"/>
      <c r="AF34" s="68"/>
      <c r="AG34" s="68"/>
      <c r="AH34" s="68"/>
    </row>
  </sheetData>
  <sortState ref="B23:AB29">
    <sortCondition ref="B23:B29"/>
  </sortState>
  <mergeCells count="17">
    <mergeCell ref="A22:A29"/>
    <mergeCell ref="A5:B5"/>
    <mergeCell ref="A1:A4"/>
    <mergeCell ref="B1:B4"/>
    <mergeCell ref="C1:C4"/>
    <mergeCell ref="D2:F3"/>
    <mergeCell ref="D1:G1"/>
    <mergeCell ref="A6:A21"/>
    <mergeCell ref="H2:J3"/>
    <mergeCell ref="K2:M3"/>
    <mergeCell ref="V2:X3"/>
    <mergeCell ref="Y2:AA3"/>
    <mergeCell ref="V1:AB1"/>
    <mergeCell ref="R2:T3"/>
    <mergeCell ref="H1:N1"/>
    <mergeCell ref="O1:U1"/>
    <mergeCell ref="O2:Q3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7"/>
  <sheetViews>
    <sheetView workbookViewId="0">
      <selection activeCell="F29" sqref="F29"/>
    </sheetView>
  </sheetViews>
  <sheetFormatPr defaultRowHeight="16.5"/>
  <cols>
    <col min="1" max="1" width="9" style="188"/>
    <col min="2" max="2" width="17.25" customWidth="1"/>
    <col min="3" max="24" width="6.625" customWidth="1"/>
  </cols>
  <sheetData>
    <row r="1" spans="1:24" ht="17.25" thickBot="1">
      <c r="A1" s="615" t="s">
        <v>171</v>
      </c>
      <c r="B1" s="617" t="s">
        <v>15</v>
      </c>
      <c r="C1" s="615" t="s">
        <v>16</v>
      </c>
      <c r="D1" s="619"/>
      <c r="E1" s="620"/>
      <c r="F1" s="622" t="s">
        <v>17</v>
      </c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4"/>
    </row>
    <row r="2" spans="1:24">
      <c r="A2" s="616"/>
      <c r="B2" s="618"/>
      <c r="C2" s="616"/>
      <c r="D2" s="614"/>
      <c r="E2" s="621"/>
      <c r="F2" s="625" t="s">
        <v>2</v>
      </c>
      <c r="G2" s="619"/>
      <c r="H2" s="619"/>
      <c r="I2" s="619"/>
      <c r="J2" s="619"/>
      <c r="K2" s="619"/>
      <c r="L2" s="619"/>
      <c r="M2" s="619"/>
      <c r="N2" s="620"/>
      <c r="O2" s="615" t="s">
        <v>3</v>
      </c>
      <c r="P2" s="619"/>
      <c r="Q2" s="619"/>
      <c r="R2" s="619"/>
      <c r="S2" s="620"/>
      <c r="T2" s="615" t="s">
        <v>4</v>
      </c>
      <c r="U2" s="619"/>
      <c r="V2" s="619"/>
      <c r="W2" s="619"/>
      <c r="X2" s="620"/>
    </row>
    <row r="3" spans="1:24">
      <c r="A3" s="616"/>
      <c r="B3" s="618"/>
      <c r="C3" s="616" t="s">
        <v>20</v>
      </c>
      <c r="D3" s="614" t="s">
        <v>21</v>
      </c>
      <c r="E3" s="621" t="s">
        <v>22</v>
      </c>
      <c r="F3" s="626" t="s">
        <v>19</v>
      </c>
      <c r="G3" s="614" t="s">
        <v>21</v>
      </c>
      <c r="H3" s="614"/>
      <c r="I3" s="614"/>
      <c r="J3" s="614"/>
      <c r="K3" s="614"/>
      <c r="L3" s="614"/>
      <c r="M3" s="614"/>
      <c r="N3" s="621" t="s">
        <v>22</v>
      </c>
      <c r="O3" s="616" t="s">
        <v>19</v>
      </c>
      <c r="P3" s="614" t="s">
        <v>21</v>
      </c>
      <c r="Q3" s="614"/>
      <c r="R3" s="614"/>
      <c r="S3" s="621" t="s">
        <v>22</v>
      </c>
      <c r="T3" s="616" t="s">
        <v>19</v>
      </c>
      <c r="U3" s="614" t="s">
        <v>21</v>
      </c>
      <c r="V3" s="614"/>
      <c r="W3" s="614"/>
      <c r="X3" s="621" t="s">
        <v>22</v>
      </c>
    </row>
    <row r="4" spans="1:24">
      <c r="A4" s="616"/>
      <c r="B4" s="618"/>
      <c r="C4" s="616"/>
      <c r="D4" s="614"/>
      <c r="E4" s="621"/>
      <c r="F4" s="626"/>
      <c r="G4" s="614" t="s">
        <v>29</v>
      </c>
      <c r="H4" s="614" t="s">
        <v>175</v>
      </c>
      <c r="I4" s="614"/>
      <c r="J4" s="614"/>
      <c r="K4" s="614" t="s">
        <v>176</v>
      </c>
      <c r="L4" s="614"/>
      <c r="M4" s="614"/>
      <c r="N4" s="621"/>
      <c r="O4" s="616"/>
      <c r="P4" s="614"/>
      <c r="Q4" s="614"/>
      <c r="R4" s="614"/>
      <c r="S4" s="621"/>
      <c r="T4" s="616"/>
      <c r="U4" s="614"/>
      <c r="V4" s="614"/>
      <c r="W4" s="614"/>
      <c r="X4" s="621"/>
    </row>
    <row r="5" spans="1:24">
      <c r="A5" s="616"/>
      <c r="B5" s="618"/>
      <c r="C5" s="616"/>
      <c r="D5" s="614"/>
      <c r="E5" s="621"/>
      <c r="F5" s="626"/>
      <c r="G5" s="614"/>
      <c r="H5" s="316" t="s">
        <v>29</v>
      </c>
      <c r="I5" s="316" t="s">
        <v>23</v>
      </c>
      <c r="J5" s="316" t="s">
        <v>25</v>
      </c>
      <c r="K5" s="316" t="s">
        <v>29</v>
      </c>
      <c r="L5" s="316" t="s">
        <v>23</v>
      </c>
      <c r="M5" s="316" t="s">
        <v>25</v>
      </c>
      <c r="N5" s="621"/>
      <c r="O5" s="616"/>
      <c r="P5" s="316" t="s">
        <v>29</v>
      </c>
      <c r="Q5" s="316" t="s">
        <v>23</v>
      </c>
      <c r="R5" s="316" t="s">
        <v>24</v>
      </c>
      <c r="S5" s="621"/>
      <c r="T5" s="616"/>
      <c r="U5" s="316" t="s">
        <v>29</v>
      </c>
      <c r="V5" s="316" t="s">
        <v>23</v>
      </c>
      <c r="W5" s="316" t="s">
        <v>24</v>
      </c>
      <c r="X5" s="621"/>
    </row>
    <row r="6" spans="1:24" ht="20.100000000000001" customHeight="1" thickBot="1">
      <c r="A6" s="607" t="s">
        <v>26</v>
      </c>
      <c r="B6" s="608"/>
      <c r="C6" s="328">
        <v>282</v>
      </c>
      <c r="D6" s="320">
        <v>235</v>
      </c>
      <c r="E6" s="329">
        <v>47</v>
      </c>
      <c r="F6" s="324">
        <v>198</v>
      </c>
      <c r="G6" s="320">
        <v>170</v>
      </c>
      <c r="H6" s="320">
        <v>119</v>
      </c>
      <c r="I6" s="320">
        <v>90</v>
      </c>
      <c r="J6" s="320">
        <v>29</v>
      </c>
      <c r="K6" s="320">
        <v>51</v>
      </c>
      <c r="L6" s="320">
        <v>33</v>
      </c>
      <c r="M6" s="320">
        <v>18</v>
      </c>
      <c r="N6" s="329">
        <v>28</v>
      </c>
      <c r="O6" s="328">
        <v>49</v>
      </c>
      <c r="P6" s="320">
        <v>39</v>
      </c>
      <c r="Q6" s="320">
        <v>26</v>
      </c>
      <c r="R6" s="320">
        <v>13</v>
      </c>
      <c r="S6" s="329">
        <v>10</v>
      </c>
      <c r="T6" s="328">
        <v>35</v>
      </c>
      <c r="U6" s="320">
        <v>26</v>
      </c>
      <c r="V6" s="320">
        <v>16</v>
      </c>
      <c r="W6" s="320">
        <v>10</v>
      </c>
      <c r="X6" s="329">
        <v>9</v>
      </c>
    </row>
    <row r="7" spans="1:24" ht="20.100000000000001" customHeight="1" thickTop="1">
      <c r="A7" s="609" t="s">
        <v>28</v>
      </c>
      <c r="B7" s="321" t="s">
        <v>29</v>
      </c>
      <c r="C7" s="330">
        <v>150</v>
      </c>
      <c r="D7" s="319">
        <v>125</v>
      </c>
      <c r="E7" s="331">
        <v>25</v>
      </c>
      <c r="F7" s="325">
        <v>106</v>
      </c>
      <c r="G7" s="319">
        <v>91</v>
      </c>
      <c r="H7" s="319">
        <v>63</v>
      </c>
      <c r="I7" s="319">
        <v>48</v>
      </c>
      <c r="J7" s="319">
        <v>15</v>
      </c>
      <c r="K7" s="319">
        <v>28</v>
      </c>
      <c r="L7" s="319">
        <v>18</v>
      </c>
      <c r="M7" s="319">
        <v>10</v>
      </c>
      <c r="N7" s="331">
        <v>15</v>
      </c>
      <c r="O7" s="330">
        <v>25</v>
      </c>
      <c r="P7" s="319">
        <v>20</v>
      </c>
      <c r="Q7" s="319">
        <v>14</v>
      </c>
      <c r="R7" s="319">
        <v>6</v>
      </c>
      <c r="S7" s="331">
        <v>5</v>
      </c>
      <c r="T7" s="330">
        <v>19</v>
      </c>
      <c r="U7" s="319">
        <v>14</v>
      </c>
      <c r="V7" s="319">
        <v>8</v>
      </c>
      <c r="W7" s="319">
        <v>6</v>
      </c>
      <c r="X7" s="331">
        <v>5</v>
      </c>
    </row>
    <row r="8" spans="1:24" ht="20.100000000000001" customHeight="1">
      <c r="A8" s="610"/>
      <c r="B8" s="322" t="s">
        <v>31</v>
      </c>
      <c r="C8" s="332">
        <v>30</v>
      </c>
      <c r="D8" s="318">
        <v>25</v>
      </c>
      <c r="E8" s="333">
        <v>5</v>
      </c>
      <c r="F8" s="326">
        <v>23</v>
      </c>
      <c r="G8" s="318">
        <f>H8+K8</f>
        <v>20</v>
      </c>
      <c r="H8" s="318">
        <v>14</v>
      </c>
      <c r="I8" s="318">
        <v>11</v>
      </c>
      <c r="J8" s="318">
        <v>3</v>
      </c>
      <c r="K8" s="318">
        <v>6</v>
      </c>
      <c r="L8" s="318">
        <v>4</v>
      </c>
      <c r="M8" s="318">
        <v>2</v>
      </c>
      <c r="N8" s="333">
        <v>3</v>
      </c>
      <c r="O8" s="332">
        <v>4</v>
      </c>
      <c r="P8" s="318">
        <v>3</v>
      </c>
      <c r="Q8" s="318">
        <v>2</v>
      </c>
      <c r="R8" s="318">
        <v>1</v>
      </c>
      <c r="S8" s="333">
        <v>1</v>
      </c>
      <c r="T8" s="332">
        <v>3</v>
      </c>
      <c r="U8" s="318">
        <v>2</v>
      </c>
      <c r="V8" s="318">
        <v>1</v>
      </c>
      <c r="W8" s="318">
        <v>1</v>
      </c>
      <c r="X8" s="333">
        <v>1</v>
      </c>
    </row>
    <row r="9" spans="1:24" ht="20.100000000000001" customHeight="1">
      <c r="A9" s="610"/>
      <c r="B9" s="322" t="s">
        <v>33</v>
      </c>
      <c r="C9" s="332">
        <v>30</v>
      </c>
      <c r="D9" s="318">
        <v>25</v>
      </c>
      <c r="E9" s="333">
        <v>5</v>
      </c>
      <c r="F9" s="326">
        <v>18</v>
      </c>
      <c r="G9" s="318">
        <f t="shared" ref="G9:G17" si="0">H9+K9</f>
        <v>15</v>
      </c>
      <c r="H9" s="318">
        <v>11</v>
      </c>
      <c r="I9" s="318">
        <v>8</v>
      </c>
      <c r="J9" s="318">
        <v>3</v>
      </c>
      <c r="K9" s="318">
        <v>4</v>
      </c>
      <c r="L9" s="318">
        <v>2</v>
      </c>
      <c r="M9" s="318">
        <v>2</v>
      </c>
      <c r="N9" s="333">
        <v>3</v>
      </c>
      <c r="O9" s="332">
        <v>7</v>
      </c>
      <c r="P9" s="318">
        <v>6</v>
      </c>
      <c r="Q9" s="318">
        <v>4</v>
      </c>
      <c r="R9" s="318">
        <v>2</v>
      </c>
      <c r="S9" s="333">
        <v>1</v>
      </c>
      <c r="T9" s="332">
        <v>5</v>
      </c>
      <c r="U9" s="318">
        <v>4</v>
      </c>
      <c r="V9" s="318">
        <v>2</v>
      </c>
      <c r="W9" s="318">
        <v>2</v>
      </c>
      <c r="X9" s="333">
        <v>1</v>
      </c>
    </row>
    <row r="10" spans="1:24" ht="20.100000000000001" customHeight="1">
      <c r="A10" s="610"/>
      <c r="B10" s="322" t="s">
        <v>32</v>
      </c>
      <c r="C10" s="332">
        <v>30</v>
      </c>
      <c r="D10" s="318">
        <v>25</v>
      </c>
      <c r="E10" s="333">
        <v>5</v>
      </c>
      <c r="F10" s="326">
        <v>23</v>
      </c>
      <c r="G10" s="318">
        <f t="shared" si="0"/>
        <v>20</v>
      </c>
      <c r="H10" s="318">
        <v>14</v>
      </c>
      <c r="I10" s="318">
        <v>11</v>
      </c>
      <c r="J10" s="318">
        <v>3</v>
      </c>
      <c r="K10" s="318">
        <v>6</v>
      </c>
      <c r="L10" s="318">
        <v>4</v>
      </c>
      <c r="M10" s="318">
        <v>2</v>
      </c>
      <c r="N10" s="333">
        <v>3</v>
      </c>
      <c r="O10" s="332">
        <v>4</v>
      </c>
      <c r="P10" s="318">
        <v>3</v>
      </c>
      <c r="Q10" s="318">
        <v>2</v>
      </c>
      <c r="R10" s="318">
        <v>1</v>
      </c>
      <c r="S10" s="333">
        <v>1</v>
      </c>
      <c r="T10" s="332">
        <v>3</v>
      </c>
      <c r="U10" s="318">
        <v>2</v>
      </c>
      <c r="V10" s="318">
        <v>1</v>
      </c>
      <c r="W10" s="318">
        <v>1</v>
      </c>
      <c r="X10" s="333">
        <v>1</v>
      </c>
    </row>
    <row r="11" spans="1:24" ht="20.100000000000001" customHeight="1">
      <c r="A11" s="611"/>
      <c r="B11" s="322" t="s">
        <v>34</v>
      </c>
      <c r="C11" s="332">
        <v>60</v>
      </c>
      <c r="D11" s="318">
        <v>50</v>
      </c>
      <c r="E11" s="333">
        <v>10</v>
      </c>
      <c r="F11" s="326">
        <v>42</v>
      </c>
      <c r="G11" s="318">
        <f t="shared" si="0"/>
        <v>36</v>
      </c>
      <c r="H11" s="318">
        <v>24</v>
      </c>
      <c r="I11" s="318">
        <v>18</v>
      </c>
      <c r="J11" s="318">
        <v>6</v>
      </c>
      <c r="K11" s="318">
        <v>12</v>
      </c>
      <c r="L11" s="318">
        <v>8</v>
      </c>
      <c r="M11" s="318">
        <v>4</v>
      </c>
      <c r="N11" s="333">
        <v>6</v>
      </c>
      <c r="O11" s="332">
        <v>10</v>
      </c>
      <c r="P11" s="318">
        <v>8</v>
      </c>
      <c r="Q11" s="318">
        <v>6</v>
      </c>
      <c r="R11" s="318">
        <v>2</v>
      </c>
      <c r="S11" s="333">
        <v>2</v>
      </c>
      <c r="T11" s="332">
        <v>8</v>
      </c>
      <c r="U11" s="318">
        <v>6</v>
      </c>
      <c r="V11" s="318">
        <v>4</v>
      </c>
      <c r="W11" s="318">
        <v>2</v>
      </c>
      <c r="X11" s="333">
        <v>2</v>
      </c>
    </row>
    <row r="12" spans="1:24" ht="20.100000000000001" customHeight="1">
      <c r="A12" s="612" t="s">
        <v>35</v>
      </c>
      <c r="B12" s="323" t="s">
        <v>29</v>
      </c>
      <c r="C12" s="334">
        <v>60</v>
      </c>
      <c r="D12" s="317">
        <v>50</v>
      </c>
      <c r="E12" s="335">
        <v>10</v>
      </c>
      <c r="F12" s="327">
        <v>40</v>
      </c>
      <c r="G12" s="317">
        <f t="shared" si="0"/>
        <v>34</v>
      </c>
      <c r="H12" s="317">
        <v>24</v>
      </c>
      <c r="I12" s="317">
        <v>18</v>
      </c>
      <c r="J12" s="317">
        <v>6</v>
      </c>
      <c r="K12" s="317">
        <v>10</v>
      </c>
      <c r="L12" s="317">
        <v>6</v>
      </c>
      <c r="M12" s="317">
        <v>4</v>
      </c>
      <c r="N12" s="335">
        <v>6</v>
      </c>
      <c r="O12" s="334">
        <v>12</v>
      </c>
      <c r="P12" s="317">
        <v>10</v>
      </c>
      <c r="Q12" s="317">
        <v>6</v>
      </c>
      <c r="R12" s="317">
        <v>4</v>
      </c>
      <c r="S12" s="335">
        <v>2</v>
      </c>
      <c r="T12" s="334">
        <v>8</v>
      </c>
      <c r="U12" s="317">
        <v>6</v>
      </c>
      <c r="V12" s="317">
        <v>4</v>
      </c>
      <c r="W12" s="317">
        <v>2</v>
      </c>
      <c r="X12" s="335">
        <v>2</v>
      </c>
    </row>
    <row r="13" spans="1:24" ht="20.100000000000001" customHeight="1">
      <c r="A13" s="610"/>
      <c r="B13" s="322" t="s">
        <v>376</v>
      </c>
      <c r="C13" s="332">
        <v>30</v>
      </c>
      <c r="D13" s="318">
        <v>25</v>
      </c>
      <c r="E13" s="333">
        <v>5</v>
      </c>
      <c r="F13" s="326">
        <v>20</v>
      </c>
      <c r="G13" s="318">
        <f t="shared" si="0"/>
        <v>17</v>
      </c>
      <c r="H13" s="318">
        <v>12</v>
      </c>
      <c r="I13" s="318">
        <v>9</v>
      </c>
      <c r="J13" s="318">
        <v>3</v>
      </c>
      <c r="K13" s="318">
        <v>5</v>
      </c>
      <c r="L13" s="318">
        <v>3</v>
      </c>
      <c r="M13" s="318">
        <v>2</v>
      </c>
      <c r="N13" s="333">
        <v>3</v>
      </c>
      <c r="O13" s="332">
        <v>6</v>
      </c>
      <c r="P13" s="318">
        <v>5</v>
      </c>
      <c r="Q13" s="318">
        <v>3</v>
      </c>
      <c r="R13" s="318">
        <v>2</v>
      </c>
      <c r="S13" s="333">
        <v>1</v>
      </c>
      <c r="T13" s="332">
        <v>4</v>
      </c>
      <c r="U13" s="318">
        <v>3</v>
      </c>
      <c r="V13" s="318">
        <v>2</v>
      </c>
      <c r="W13" s="318">
        <v>1</v>
      </c>
      <c r="X13" s="333">
        <v>1</v>
      </c>
    </row>
    <row r="14" spans="1:24" ht="20.100000000000001" customHeight="1">
      <c r="A14" s="611"/>
      <c r="B14" s="322" t="s">
        <v>30</v>
      </c>
      <c r="C14" s="332">
        <v>30</v>
      </c>
      <c r="D14" s="318">
        <v>25</v>
      </c>
      <c r="E14" s="333">
        <v>5</v>
      </c>
      <c r="F14" s="326">
        <v>20</v>
      </c>
      <c r="G14" s="318">
        <f t="shared" si="0"/>
        <v>17</v>
      </c>
      <c r="H14" s="318">
        <v>12</v>
      </c>
      <c r="I14" s="318">
        <v>9</v>
      </c>
      <c r="J14" s="318">
        <v>3</v>
      </c>
      <c r="K14" s="318">
        <v>5</v>
      </c>
      <c r="L14" s="318">
        <v>3</v>
      </c>
      <c r="M14" s="318">
        <v>2</v>
      </c>
      <c r="N14" s="333">
        <v>3</v>
      </c>
      <c r="O14" s="332">
        <v>6</v>
      </c>
      <c r="P14" s="318">
        <v>5</v>
      </c>
      <c r="Q14" s="318">
        <v>3</v>
      </c>
      <c r="R14" s="318">
        <v>2</v>
      </c>
      <c r="S14" s="333">
        <v>1</v>
      </c>
      <c r="T14" s="332">
        <v>4</v>
      </c>
      <c r="U14" s="318">
        <v>3</v>
      </c>
      <c r="V14" s="318">
        <v>2</v>
      </c>
      <c r="W14" s="318">
        <v>1</v>
      </c>
      <c r="X14" s="333">
        <v>1</v>
      </c>
    </row>
    <row r="15" spans="1:24" ht="20.100000000000001" customHeight="1">
      <c r="A15" s="612" t="s">
        <v>36</v>
      </c>
      <c r="B15" s="323" t="s">
        <v>29</v>
      </c>
      <c r="C15" s="334">
        <v>72</v>
      </c>
      <c r="D15" s="317">
        <v>60</v>
      </c>
      <c r="E15" s="335">
        <v>12</v>
      </c>
      <c r="F15" s="327">
        <v>52</v>
      </c>
      <c r="G15" s="317">
        <f t="shared" si="0"/>
        <v>45</v>
      </c>
      <c r="H15" s="317">
        <v>32</v>
      </c>
      <c r="I15" s="317">
        <v>24</v>
      </c>
      <c r="J15" s="317">
        <v>8</v>
      </c>
      <c r="K15" s="317">
        <v>13</v>
      </c>
      <c r="L15" s="317">
        <v>9</v>
      </c>
      <c r="M15" s="317">
        <v>4</v>
      </c>
      <c r="N15" s="335">
        <v>7</v>
      </c>
      <c r="O15" s="334">
        <v>12</v>
      </c>
      <c r="P15" s="317">
        <v>9</v>
      </c>
      <c r="Q15" s="317">
        <v>6</v>
      </c>
      <c r="R15" s="317">
        <v>3</v>
      </c>
      <c r="S15" s="335">
        <v>3</v>
      </c>
      <c r="T15" s="334">
        <v>8</v>
      </c>
      <c r="U15" s="317">
        <v>6</v>
      </c>
      <c r="V15" s="317">
        <v>4</v>
      </c>
      <c r="W15" s="317">
        <v>2</v>
      </c>
      <c r="X15" s="335">
        <v>2</v>
      </c>
    </row>
    <row r="16" spans="1:24" ht="20.100000000000001" customHeight="1">
      <c r="A16" s="610"/>
      <c r="B16" s="322" t="s">
        <v>38</v>
      </c>
      <c r="C16" s="332">
        <v>36</v>
      </c>
      <c r="D16" s="318">
        <v>30</v>
      </c>
      <c r="E16" s="333">
        <v>6</v>
      </c>
      <c r="F16" s="326">
        <v>24</v>
      </c>
      <c r="G16" s="318">
        <f t="shared" si="0"/>
        <v>21</v>
      </c>
      <c r="H16" s="318">
        <v>15</v>
      </c>
      <c r="I16" s="318">
        <v>11</v>
      </c>
      <c r="J16" s="318">
        <v>4</v>
      </c>
      <c r="K16" s="318">
        <v>6</v>
      </c>
      <c r="L16" s="318">
        <v>4</v>
      </c>
      <c r="M16" s="318">
        <v>2</v>
      </c>
      <c r="N16" s="333">
        <v>3</v>
      </c>
      <c r="O16" s="332">
        <v>8</v>
      </c>
      <c r="P16" s="318">
        <v>6</v>
      </c>
      <c r="Q16" s="318">
        <v>4</v>
      </c>
      <c r="R16" s="318">
        <v>2</v>
      </c>
      <c r="S16" s="333">
        <v>2</v>
      </c>
      <c r="T16" s="332">
        <v>4</v>
      </c>
      <c r="U16" s="318">
        <v>3</v>
      </c>
      <c r="V16" s="318">
        <v>2</v>
      </c>
      <c r="W16" s="318">
        <v>1</v>
      </c>
      <c r="X16" s="333">
        <v>1</v>
      </c>
    </row>
    <row r="17" spans="1:24" ht="20.100000000000001" customHeight="1" thickBot="1">
      <c r="A17" s="613"/>
      <c r="B17" s="340" t="s">
        <v>37</v>
      </c>
      <c r="C17" s="336">
        <v>36</v>
      </c>
      <c r="D17" s="337">
        <v>30</v>
      </c>
      <c r="E17" s="338">
        <v>6</v>
      </c>
      <c r="F17" s="339">
        <v>28</v>
      </c>
      <c r="G17" s="337">
        <f t="shared" si="0"/>
        <v>24</v>
      </c>
      <c r="H17" s="337">
        <v>17</v>
      </c>
      <c r="I17" s="337">
        <v>13</v>
      </c>
      <c r="J17" s="337">
        <v>4</v>
      </c>
      <c r="K17" s="337">
        <v>7</v>
      </c>
      <c r="L17" s="337">
        <v>5</v>
      </c>
      <c r="M17" s="337">
        <v>2</v>
      </c>
      <c r="N17" s="338">
        <v>4</v>
      </c>
      <c r="O17" s="336">
        <v>4</v>
      </c>
      <c r="P17" s="337">
        <v>3</v>
      </c>
      <c r="Q17" s="337">
        <v>2</v>
      </c>
      <c r="R17" s="337">
        <v>1</v>
      </c>
      <c r="S17" s="338">
        <v>1</v>
      </c>
      <c r="T17" s="336">
        <v>4</v>
      </c>
      <c r="U17" s="337">
        <v>3</v>
      </c>
      <c r="V17" s="337">
        <v>2</v>
      </c>
      <c r="W17" s="337">
        <v>1</v>
      </c>
      <c r="X17" s="338">
        <v>1</v>
      </c>
    </row>
  </sheetData>
  <sortState ref="A16:AM17">
    <sortCondition ref="B16:B17"/>
  </sortState>
  <mergeCells count="26">
    <mergeCell ref="U3:W4"/>
    <mergeCell ref="X3:X5"/>
    <mergeCell ref="E3:E5"/>
    <mergeCell ref="F3:F5"/>
    <mergeCell ref="G3:M3"/>
    <mergeCell ref="N3:N5"/>
    <mergeCell ref="O3:O5"/>
    <mergeCell ref="G4:G5"/>
    <mergeCell ref="H4:J4"/>
    <mergeCell ref="K4:M4"/>
    <mergeCell ref="A6:B6"/>
    <mergeCell ref="A7:A11"/>
    <mergeCell ref="A12:A14"/>
    <mergeCell ref="A15:A17"/>
    <mergeCell ref="P3:R4"/>
    <mergeCell ref="A1:A5"/>
    <mergeCell ref="B1:B5"/>
    <mergeCell ref="C1:E2"/>
    <mergeCell ref="F1:X1"/>
    <mergeCell ref="F2:N2"/>
    <mergeCell ref="O2:S2"/>
    <mergeCell ref="T2:X2"/>
    <mergeCell ref="C3:C5"/>
    <mergeCell ref="D3:D5"/>
    <mergeCell ref="S3:S5"/>
    <mergeCell ref="T3:T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3"/>
  <sheetViews>
    <sheetView topLeftCell="A2" workbookViewId="0">
      <selection activeCell="G40" sqref="G40"/>
    </sheetView>
  </sheetViews>
  <sheetFormatPr defaultColWidth="14.125" defaultRowHeight="11.25"/>
  <cols>
    <col min="1" max="1" width="9.125" style="8" customWidth="1"/>
    <col min="2" max="2" width="18.5" style="8" customWidth="1"/>
    <col min="3" max="3" width="7.125" style="8" customWidth="1"/>
    <col min="4" max="18" width="8.625" style="8" customWidth="1"/>
    <col min="19" max="16384" width="14.125" style="8"/>
  </cols>
  <sheetData>
    <row r="1" spans="1:18" ht="12">
      <c r="A1" s="630" t="s">
        <v>14</v>
      </c>
      <c r="B1" s="633" t="s">
        <v>15</v>
      </c>
      <c r="C1" s="633" t="s">
        <v>637</v>
      </c>
      <c r="D1" s="636" t="s">
        <v>16</v>
      </c>
      <c r="E1" s="637"/>
      <c r="F1" s="638"/>
      <c r="G1" s="649" t="s">
        <v>17</v>
      </c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1"/>
    </row>
    <row r="2" spans="1:18" ht="16.5" customHeight="1">
      <c r="A2" s="631"/>
      <c r="B2" s="634"/>
      <c r="C2" s="634"/>
      <c r="D2" s="639"/>
      <c r="E2" s="640"/>
      <c r="F2" s="641"/>
      <c r="G2" s="645" t="s">
        <v>638</v>
      </c>
      <c r="H2" s="646"/>
      <c r="I2" s="646"/>
      <c r="J2" s="647"/>
      <c r="K2" s="645" t="s">
        <v>476</v>
      </c>
      <c r="L2" s="646"/>
      <c r="M2" s="646"/>
      <c r="N2" s="647"/>
      <c r="O2" s="645" t="s">
        <v>4</v>
      </c>
      <c r="P2" s="646"/>
      <c r="Q2" s="646"/>
      <c r="R2" s="648"/>
    </row>
    <row r="3" spans="1:18" ht="17.25" customHeight="1" thickBot="1">
      <c r="A3" s="632"/>
      <c r="B3" s="635"/>
      <c r="C3" s="635"/>
      <c r="D3" s="183" t="s">
        <v>20</v>
      </c>
      <c r="E3" s="183" t="s">
        <v>21</v>
      </c>
      <c r="F3" s="183" t="s">
        <v>22</v>
      </c>
      <c r="G3" s="183" t="s">
        <v>639</v>
      </c>
      <c r="H3" s="183" t="s">
        <v>23</v>
      </c>
      <c r="I3" s="183" t="s">
        <v>24</v>
      </c>
      <c r="J3" s="183" t="s">
        <v>22</v>
      </c>
      <c r="K3" s="183" t="s">
        <v>639</v>
      </c>
      <c r="L3" s="183" t="s">
        <v>23</v>
      </c>
      <c r="M3" s="183" t="s">
        <v>24</v>
      </c>
      <c r="N3" s="183" t="s">
        <v>22</v>
      </c>
      <c r="O3" s="183" t="s">
        <v>634</v>
      </c>
      <c r="P3" s="183" t="s">
        <v>23</v>
      </c>
      <c r="Q3" s="183" t="s">
        <v>24</v>
      </c>
      <c r="R3" s="341" t="s">
        <v>22</v>
      </c>
    </row>
    <row r="4" spans="1:18" ht="14.25" thickTop="1">
      <c r="A4" s="642" t="s">
        <v>26</v>
      </c>
      <c r="B4" s="643"/>
      <c r="C4" s="185"/>
      <c r="D4" s="184">
        <f>E4+F4</f>
        <v>1296</v>
      </c>
      <c r="E4" s="184">
        <f t="shared" ref="E4:E5" si="0">H4+I4+L4+M4+P4+Q4</f>
        <v>1080</v>
      </c>
      <c r="F4" s="305">
        <f t="shared" ref="F4:F5" si="1">J4+N4+R4</f>
        <v>216</v>
      </c>
      <c r="G4" s="184">
        <f>SUM(H4:J4)</f>
        <v>838</v>
      </c>
      <c r="H4" s="305">
        <f t="shared" ref="H4:R4" si="2">H5+H14+H21+H29</f>
        <v>481</v>
      </c>
      <c r="I4" s="305">
        <f t="shared" si="2"/>
        <v>224</v>
      </c>
      <c r="J4" s="305">
        <f t="shared" si="2"/>
        <v>133</v>
      </c>
      <c r="K4" s="305">
        <f>SUM(L4:N4)</f>
        <v>326</v>
      </c>
      <c r="L4" s="305">
        <f t="shared" si="2"/>
        <v>174</v>
      </c>
      <c r="M4" s="305">
        <f t="shared" si="2"/>
        <v>95</v>
      </c>
      <c r="N4" s="305">
        <f t="shared" si="2"/>
        <v>57</v>
      </c>
      <c r="O4" s="305">
        <f>SUM(P4:R4)</f>
        <v>132</v>
      </c>
      <c r="P4" s="305">
        <f t="shared" si="2"/>
        <v>70</v>
      </c>
      <c r="Q4" s="305">
        <f t="shared" si="2"/>
        <v>36</v>
      </c>
      <c r="R4" s="342">
        <f t="shared" si="2"/>
        <v>26</v>
      </c>
    </row>
    <row r="5" spans="1:18" ht="12">
      <c r="A5" s="627" t="s">
        <v>48</v>
      </c>
      <c r="B5" s="346" t="s">
        <v>29</v>
      </c>
      <c r="C5" s="346"/>
      <c r="D5" s="346">
        <f t="shared" ref="D5" si="3">E5+F5</f>
        <v>492</v>
      </c>
      <c r="E5" s="346">
        <f t="shared" si="0"/>
        <v>410</v>
      </c>
      <c r="F5" s="346">
        <f t="shared" si="1"/>
        <v>82</v>
      </c>
      <c r="G5" s="346">
        <f t="shared" ref="G5:G29" si="4">SUM(H5:J5)</f>
        <v>294</v>
      </c>
      <c r="H5" s="346">
        <f t="shared" ref="H5:R5" si="5">SUM(H6:H13)</f>
        <v>169</v>
      </c>
      <c r="I5" s="346">
        <f t="shared" si="5"/>
        <v>77</v>
      </c>
      <c r="J5" s="346">
        <f t="shared" si="5"/>
        <v>48</v>
      </c>
      <c r="K5" s="346">
        <f t="shared" ref="K5:K29" si="6">SUM(L5:N5)</f>
        <v>148</v>
      </c>
      <c r="L5" s="346">
        <f t="shared" si="5"/>
        <v>82</v>
      </c>
      <c r="M5" s="346">
        <f t="shared" si="5"/>
        <v>41</v>
      </c>
      <c r="N5" s="346">
        <f t="shared" si="5"/>
        <v>25</v>
      </c>
      <c r="O5" s="346">
        <f t="shared" ref="O5:O29" si="7">SUM(P5:R5)</f>
        <v>50</v>
      </c>
      <c r="P5" s="346">
        <f t="shared" si="5"/>
        <v>28</v>
      </c>
      <c r="Q5" s="346">
        <f t="shared" si="5"/>
        <v>13</v>
      </c>
      <c r="R5" s="347">
        <f t="shared" si="5"/>
        <v>9</v>
      </c>
    </row>
    <row r="6" spans="1:18" ht="13.5">
      <c r="A6" s="628"/>
      <c r="B6" s="305" t="s">
        <v>85</v>
      </c>
      <c r="C6" s="305"/>
      <c r="D6" s="305">
        <f t="shared" ref="D6:D13" si="8">E6+F6</f>
        <v>108</v>
      </c>
      <c r="E6" s="305">
        <f t="shared" ref="E6:E13" si="9">H6+I6+L6+M6+P6+Q6</f>
        <v>90</v>
      </c>
      <c r="F6" s="305">
        <f t="shared" ref="F6:F13" si="10">J6+N6+R6</f>
        <v>18</v>
      </c>
      <c r="G6" s="305">
        <f t="shared" ref="G6:G13" si="11">SUM(H6:J6)</f>
        <v>65</v>
      </c>
      <c r="H6" s="305">
        <v>37</v>
      </c>
      <c r="I6" s="305">
        <v>17</v>
      </c>
      <c r="J6" s="305">
        <v>11</v>
      </c>
      <c r="K6" s="305">
        <f t="shared" ref="K6:K13" si="12">SUM(L6:N6)</f>
        <v>32</v>
      </c>
      <c r="L6" s="305">
        <v>18</v>
      </c>
      <c r="M6" s="305">
        <v>9</v>
      </c>
      <c r="N6" s="305">
        <v>5</v>
      </c>
      <c r="O6" s="305">
        <f t="shared" ref="O6:O13" si="13">SUM(P6:R6)</f>
        <v>11</v>
      </c>
      <c r="P6" s="305">
        <v>6</v>
      </c>
      <c r="Q6" s="305">
        <v>3</v>
      </c>
      <c r="R6" s="342">
        <v>2</v>
      </c>
    </row>
    <row r="7" spans="1:18" ht="13.5">
      <c r="A7" s="628"/>
      <c r="B7" s="305" t="s">
        <v>97</v>
      </c>
      <c r="C7" s="305"/>
      <c r="D7" s="305">
        <f t="shared" si="8"/>
        <v>72</v>
      </c>
      <c r="E7" s="305">
        <f t="shared" si="9"/>
        <v>60</v>
      </c>
      <c r="F7" s="305">
        <f t="shared" si="10"/>
        <v>12</v>
      </c>
      <c r="G7" s="305">
        <f t="shared" si="11"/>
        <v>43</v>
      </c>
      <c r="H7" s="305">
        <v>25</v>
      </c>
      <c r="I7" s="305">
        <v>11</v>
      </c>
      <c r="J7" s="305">
        <v>7</v>
      </c>
      <c r="K7" s="305">
        <f t="shared" si="12"/>
        <v>22</v>
      </c>
      <c r="L7" s="305">
        <v>12</v>
      </c>
      <c r="M7" s="305">
        <v>6</v>
      </c>
      <c r="N7" s="305">
        <v>4</v>
      </c>
      <c r="O7" s="305">
        <f t="shared" si="13"/>
        <v>7</v>
      </c>
      <c r="P7" s="305">
        <v>4</v>
      </c>
      <c r="Q7" s="305">
        <v>2</v>
      </c>
      <c r="R7" s="342">
        <v>1</v>
      </c>
    </row>
    <row r="8" spans="1:18" ht="13.5">
      <c r="A8" s="628"/>
      <c r="B8" s="305" t="s">
        <v>98</v>
      </c>
      <c r="C8" s="305"/>
      <c r="D8" s="305">
        <f t="shared" si="8"/>
        <v>66</v>
      </c>
      <c r="E8" s="305">
        <f t="shared" si="9"/>
        <v>55</v>
      </c>
      <c r="F8" s="305">
        <f t="shared" si="10"/>
        <v>11</v>
      </c>
      <c r="G8" s="305">
        <f t="shared" si="11"/>
        <v>40</v>
      </c>
      <c r="H8" s="305">
        <v>23</v>
      </c>
      <c r="I8" s="305">
        <v>10</v>
      </c>
      <c r="J8" s="305">
        <v>7</v>
      </c>
      <c r="K8" s="305">
        <f t="shared" si="12"/>
        <v>19</v>
      </c>
      <c r="L8" s="305">
        <v>11</v>
      </c>
      <c r="M8" s="305">
        <v>5</v>
      </c>
      <c r="N8" s="305">
        <v>3</v>
      </c>
      <c r="O8" s="305">
        <f t="shared" si="13"/>
        <v>7</v>
      </c>
      <c r="P8" s="305">
        <v>5</v>
      </c>
      <c r="Q8" s="305">
        <v>1</v>
      </c>
      <c r="R8" s="342">
        <v>1</v>
      </c>
    </row>
    <row r="9" spans="1:18" ht="13.5">
      <c r="A9" s="628"/>
      <c r="B9" s="305" t="s">
        <v>99</v>
      </c>
      <c r="C9" s="305"/>
      <c r="D9" s="305">
        <f t="shared" si="8"/>
        <v>36</v>
      </c>
      <c r="E9" s="305">
        <f t="shared" si="9"/>
        <v>30</v>
      </c>
      <c r="F9" s="305">
        <f t="shared" si="10"/>
        <v>6</v>
      </c>
      <c r="G9" s="305">
        <f t="shared" si="11"/>
        <v>21</v>
      </c>
      <c r="H9" s="305">
        <v>12</v>
      </c>
      <c r="I9" s="305">
        <v>6</v>
      </c>
      <c r="J9" s="305">
        <v>3</v>
      </c>
      <c r="K9" s="305">
        <f t="shared" si="12"/>
        <v>11</v>
      </c>
      <c r="L9" s="305">
        <v>6</v>
      </c>
      <c r="M9" s="305">
        <v>3</v>
      </c>
      <c r="N9" s="305">
        <v>2</v>
      </c>
      <c r="O9" s="305">
        <f t="shared" si="13"/>
        <v>4</v>
      </c>
      <c r="P9" s="305">
        <v>2</v>
      </c>
      <c r="Q9" s="305">
        <v>1</v>
      </c>
      <c r="R9" s="342">
        <v>1</v>
      </c>
    </row>
    <row r="10" spans="1:18" ht="13.5">
      <c r="A10" s="628"/>
      <c r="B10" s="305" t="s">
        <v>100</v>
      </c>
      <c r="C10" s="305"/>
      <c r="D10" s="305">
        <f t="shared" si="8"/>
        <v>36</v>
      </c>
      <c r="E10" s="305">
        <f t="shared" si="9"/>
        <v>30</v>
      </c>
      <c r="F10" s="305">
        <f t="shared" si="10"/>
        <v>6</v>
      </c>
      <c r="G10" s="305">
        <f t="shared" si="11"/>
        <v>21</v>
      </c>
      <c r="H10" s="305">
        <v>12</v>
      </c>
      <c r="I10" s="305">
        <v>6</v>
      </c>
      <c r="J10" s="305">
        <v>3</v>
      </c>
      <c r="K10" s="305">
        <f t="shared" si="12"/>
        <v>11</v>
      </c>
      <c r="L10" s="305">
        <v>6</v>
      </c>
      <c r="M10" s="305">
        <v>3</v>
      </c>
      <c r="N10" s="305">
        <v>2</v>
      </c>
      <c r="O10" s="305">
        <f t="shared" si="13"/>
        <v>4</v>
      </c>
      <c r="P10" s="305">
        <v>2</v>
      </c>
      <c r="Q10" s="305">
        <v>1</v>
      </c>
      <c r="R10" s="342">
        <v>1</v>
      </c>
    </row>
    <row r="11" spans="1:18" ht="13.5">
      <c r="A11" s="628"/>
      <c r="B11" s="186" t="s">
        <v>101</v>
      </c>
      <c r="C11" s="186"/>
      <c r="D11" s="186">
        <f t="shared" si="8"/>
        <v>72</v>
      </c>
      <c r="E11" s="186">
        <f t="shared" si="9"/>
        <v>60</v>
      </c>
      <c r="F11" s="186">
        <f t="shared" si="10"/>
        <v>12</v>
      </c>
      <c r="G11" s="186">
        <f t="shared" si="11"/>
        <v>43</v>
      </c>
      <c r="H11" s="186">
        <v>25</v>
      </c>
      <c r="I11" s="186">
        <v>11</v>
      </c>
      <c r="J11" s="186">
        <v>7</v>
      </c>
      <c r="K11" s="186">
        <f t="shared" si="12"/>
        <v>22</v>
      </c>
      <c r="L11" s="186">
        <v>12</v>
      </c>
      <c r="M11" s="186">
        <v>6</v>
      </c>
      <c r="N11" s="186">
        <v>4</v>
      </c>
      <c r="O11" s="186">
        <f t="shared" si="13"/>
        <v>7</v>
      </c>
      <c r="P11" s="186">
        <v>4</v>
      </c>
      <c r="Q11" s="186">
        <v>2</v>
      </c>
      <c r="R11" s="343">
        <v>1</v>
      </c>
    </row>
    <row r="12" spans="1:18" ht="13.5">
      <c r="A12" s="628"/>
      <c r="B12" s="186" t="s">
        <v>101</v>
      </c>
      <c r="C12" s="305" t="s">
        <v>632</v>
      </c>
      <c r="D12" s="305">
        <f t="shared" si="8"/>
        <v>30</v>
      </c>
      <c r="E12" s="305">
        <f t="shared" si="9"/>
        <v>25</v>
      </c>
      <c r="F12" s="305">
        <f t="shared" si="10"/>
        <v>5</v>
      </c>
      <c r="G12" s="305">
        <f t="shared" si="11"/>
        <v>18</v>
      </c>
      <c r="H12" s="186">
        <v>10</v>
      </c>
      <c r="I12" s="186">
        <v>5</v>
      </c>
      <c r="J12" s="186">
        <v>3</v>
      </c>
      <c r="K12" s="186">
        <f t="shared" si="12"/>
        <v>9</v>
      </c>
      <c r="L12" s="186">
        <v>5</v>
      </c>
      <c r="M12" s="186">
        <v>3</v>
      </c>
      <c r="N12" s="186">
        <v>1</v>
      </c>
      <c r="O12" s="186">
        <f t="shared" si="13"/>
        <v>3</v>
      </c>
      <c r="P12" s="186">
        <v>1</v>
      </c>
      <c r="Q12" s="186">
        <v>1</v>
      </c>
      <c r="R12" s="343">
        <v>1</v>
      </c>
    </row>
    <row r="13" spans="1:18" ht="13.5">
      <c r="A13" s="644"/>
      <c r="B13" s="305" t="s">
        <v>102</v>
      </c>
      <c r="C13" s="305"/>
      <c r="D13" s="305">
        <f t="shared" si="8"/>
        <v>72</v>
      </c>
      <c r="E13" s="305">
        <f t="shared" si="9"/>
        <v>60</v>
      </c>
      <c r="F13" s="305">
        <f t="shared" si="10"/>
        <v>12</v>
      </c>
      <c r="G13" s="305">
        <f t="shared" si="11"/>
        <v>43</v>
      </c>
      <c r="H13" s="305">
        <v>25</v>
      </c>
      <c r="I13" s="305">
        <v>11</v>
      </c>
      <c r="J13" s="305">
        <v>7</v>
      </c>
      <c r="K13" s="305">
        <f t="shared" si="12"/>
        <v>22</v>
      </c>
      <c r="L13" s="305">
        <v>12</v>
      </c>
      <c r="M13" s="305">
        <v>6</v>
      </c>
      <c r="N13" s="305">
        <v>4</v>
      </c>
      <c r="O13" s="305">
        <f t="shared" si="13"/>
        <v>7</v>
      </c>
      <c r="P13" s="305">
        <v>4</v>
      </c>
      <c r="Q13" s="305">
        <v>2</v>
      </c>
      <c r="R13" s="342">
        <v>1</v>
      </c>
    </row>
    <row r="14" spans="1:18" ht="13.5">
      <c r="A14" s="627" t="s">
        <v>50</v>
      </c>
      <c r="B14" s="348" t="s">
        <v>29</v>
      </c>
      <c r="C14" s="348"/>
      <c r="D14" s="348">
        <f t="shared" ref="D14:D29" si="14">E14+F14</f>
        <v>390</v>
      </c>
      <c r="E14" s="348">
        <f t="shared" ref="E14:E29" si="15">H14+I14+L14+M14+P14+Q14</f>
        <v>325</v>
      </c>
      <c r="F14" s="348">
        <f t="shared" ref="F14:F29" si="16">J14+N14+R14</f>
        <v>65</v>
      </c>
      <c r="G14" s="348">
        <f t="shared" si="4"/>
        <v>233</v>
      </c>
      <c r="H14" s="348">
        <f t="shared" ref="H14:R14" si="17">SUM(H15:H20)</f>
        <v>125</v>
      </c>
      <c r="I14" s="348">
        <f t="shared" si="17"/>
        <v>70</v>
      </c>
      <c r="J14" s="348">
        <f t="shared" si="17"/>
        <v>38</v>
      </c>
      <c r="K14" s="348">
        <f t="shared" si="6"/>
        <v>119</v>
      </c>
      <c r="L14" s="348">
        <f t="shared" si="17"/>
        <v>60</v>
      </c>
      <c r="M14" s="348">
        <f t="shared" si="17"/>
        <v>38</v>
      </c>
      <c r="N14" s="348">
        <f t="shared" si="17"/>
        <v>21</v>
      </c>
      <c r="O14" s="348">
        <f t="shared" si="7"/>
        <v>38</v>
      </c>
      <c r="P14" s="348">
        <f t="shared" si="17"/>
        <v>20</v>
      </c>
      <c r="Q14" s="348">
        <f t="shared" si="17"/>
        <v>12</v>
      </c>
      <c r="R14" s="349">
        <f t="shared" si="17"/>
        <v>6</v>
      </c>
    </row>
    <row r="15" spans="1:18" ht="13.5">
      <c r="A15" s="628"/>
      <c r="B15" s="305" t="s">
        <v>86</v>
      </c>
      <c r="C15" s="305"/>
      <c r="D15" s="305">
        <f t="shared" ref="D15:D20" si="18">E15+F15</f>
        <v>72</v>
      </c>
      <c r="E15" s="305">
        <f t="shared" ref="E15:E20" si="19">H15+I15+L15+M15+P15+Q15</f>
        <v>60</v>
      </c>
      <c r="F15" s="305">
        <f t="shared" ref="F15:F20" si="20">J15+N15+R15</f>
        <v>12</v>
      </c>
      <c r="G15" s="305">
        <f t="shared" ref="G15:G20" si="21">SUM(H15:J15)</f>
        <v>43</v>
      </c>
      <c r="H15" s="305">
        <v>25</v>
      </c>
      <c r="I15" s="305">
        <v>11</v>
      </c>
      <c r="J15" s="305">
        <v>7</v>
      </c>
      <c r="K15" s="305">
        <f t="shared" ref="K15:K20" si="22">SUM(L15:N15)</f>
        <v>22</v>
      </c>
      <c r="L15" s="305">
        <v>12</v>
      </c>
      <c r="M15" s="305">
        <v>6</v>
      </c>
      <c r="N15" s="305">
        <v>4</v>
      </c>
      <c r="O15" s="305">
        <f t="shared" ref="O15:O20" si="23">SUM(P15:R15)</f>
        <v>7</v>
      </c>
      <c r="P15" s="305">
        <v>4</v>
      </c>
      <c r="Q15" s="305">
        <v>2</v>
      </c>
      <c r="R15" s="342">
        <v>1</v>
      </c>
    </row>
    <row r="16" spans="1:18" ht="13.5">
      <c r="A16" s="628"/>
      <c r="B16" s="305" t="s">
        <v>103</v>
      </c>
      <c r="C16" s="305"/>
      <c r="D16" s="305">
        <f t="shared" si="18"/>
        <v>72</v>
      </c>
      <c r="E16" s="305">
        <f t="shared" si="19"/>
        <v>60</v>
      </c>
      <c r="F16" s="305">
        <f t="shared" si="20"/>
        <v>12</v>
      </c>
      <c r="G16" s="305">
        <f t="shared" si="21"/>
        <v>43</v>
      </c>
      <c r="H16" s="305">
        <v>25</v>
      </c>
      <c r="I16" s="305">
        <v>11</v>
      </c>
      <c r="J16" s="305">
        <v>7</v>
      </c>
      <c r="K16" s="305">
        <f t="shared" si="22"/>
        <v>22</v>
      </c>
      <c r="L16" s="305">
        <v>12</v>
      </c>
      <c r="M16" s="305">
        <v>6</v>
      </c>
      <c r="N16" s="305">
        <v>4</v>
      </c>
      <c r="O16" s="305">
        <f t="shared" si="23"/>
        <v>7</v>
      </c>
      <c r="P16" s="305">
        <v>4</v>
      </c>
      <c r="Q16" s="305">
        <v>2</v>
      </c>
      <c r="R16" s="342">
        <v>1</v>
      </c>
    </row>
    <row r="17" spans="1:18" ht="13.5">
      <c r="A17" s="628"/>
      <c r="B17" s="305" t="s">
        <v>104</v>
      </c>
      <c r="C17" s="305"/>
      <c r="D17" s="305">
        <f t="shared" si="18"/>
        <v>72</v>
      </c>
      <c r="E17" s="305">
        <f t="shared" si="19"/>
        <v>60</v>
      </c>
      <c r="F17" s="305">
        <f t="shared" si="20"/>
        <v>12</v>
      </c>
      <c r="G17" s="305">
        <f t="shared" si="21"/>
        <v>43</v>
      </c>
      <c r="H17" s="305">
        <v>25</v>
      </c>
      <c r="I17" s="305">
        <v>11</v>
      </c>
      <c r="J17" s="305">
        <v>7</v>
      </c>
      <c r="K17" s="305">
        <f t="shared" si="22"/>
        <v>22</v>
      </c>
      <c r="L17" s="305">
        <v>12</v>
      </c>
      <c r="M17" s="305">
        <v>6</v>
      </c>
      <c r="N17" s="305">
        <v>4</v>
      </c>
      <c r="O17" s="305">
        <f t="shared" si="23"/>
        <v>7</v>
      </c>
      <c r="P17" s="305">
        <v>4</v>
      </c>
      <c r="Q17" s="305">
        <v>2</v>
      </c>
      <c r="R17" s="342">
        <v>1</v>
      </c>
    </row>
    <row r="18" spans="1:18" ht="13.5">
      <c r="A18" s="628"/>
      <c r="B18" s="305" t="s">
        <v>104</v>
      </c>
      <c r="C18" s="305" t="s">
        <v>632</v>
      </c>
      <c r="D18" s="305">
        <f t="shared" si="18"/>
        <v>30</v>
      </c>
      <c r="E18" s="305">
        <f t="shared" si="19"/>
        <v>25</v>
      </c>
      <c r="F18" s="305">
        <f t="shared" si="20"/>
        <v>5</v>
      </c>
      <c r="G18" s="305">
        <f t="shared" si="21"/>
        <v>18</v>
      </c>
      <c r="H18" s="305"/>
      <c r="I18" s="305">
        <v>15</v>
      </c>
      <c r="J18" s="305">
        <v>3</v>
      </c>
      <c r="K18" s="305">
        <f t="shared" si="22"/>
        <v>9</v>
      </c>
      <c r="L18" s="305"/>
      <c r="M18" s="305">
        <v>8</v>
      </c>
      <c r="N18" s="305">
        <v>1</v>
      </c>
      <c r="O18" s="305">
        <f t="shared" si="23"/>
        <v>3</v>
      </c>
      <c r="P18" s="305"/>
      <c r="Q18" s="305">
        <v>2</v>
      </c>
      <c r="R18" s="342">
        <v>1</v>
      </c>
    </row>
    <row r="19" spans="1:18" ht="13.5">
      <c r="A19" s="628"/>
      <c r="B19" s="305" t="s">
        <v>102</v>
      </c>
      <c r="C19" s="305"/>
      <c r="D19" s="305">
        <f t="shared" si="18"/>
        <v>72</v>
      </c>
      <c r="E19" s="305">
        <f t="shared" si="19"/>
        <v>60</v>
      </c>
      <c r="F19" s="305">
        <f t="shared" si="20"/>
        <v>12</v>
      </c>
      <c r="G19" s="305">
        <f t="shared" si="21"/>
        <v>43</v>
      </c>
      <c r="H19" s="305">
        <v>25</v>
      </c>
      <c r="I19" s="305">
        <v>11</v>
      </c>
      <c r="J19" s="305">
        <v>7</v>
      </c>
      <c r="K19" s="305">
        <f t="shared" si="22"/>
        <v>22</v>
      </c>
      <c r="L19" s="305">
        <v>12</v>
      </c>
      <c r="M19" s="305">
        <v>6</v>
      </c>
      <c r="N19" s="305">
        <v>4</v>
      </c>
      <c r="O19" s="305">
        <f t="shared" si="23"/>
        <v>7</v>
      </c>
      <c r="P19" s="305">
        <v>4</v>
      </c>
      <c r="Q19" s="305">
        <v>2</v>
      </c>
      <c r="R19" s="342">
        <v>1</v>
      </c>
    </row>
    <row r="20" spans="1:18" ht="13.5">
      <c r="A20" s="644"/>
      <c r="B20" s="305" t="s">
        <v>30</v>
      </c>
      <c r="C20" s="305"/>
      <c r="D20" s="305">
        <f t="shared" si="18"/>
        <v>72</v>
      </c>
      <c r="E20" s="305">
        <f t="shared" si="19"/>
        <v>60</v>
      </c>
      <c r="F20" s="305">
        <f t="shared" si="20"/>
        <v>12</v>
      </c>
      <c r="G20" s="305">
        <f t="shared" si="21"/>
        <v>43</v>
      </c>
      <c r="H20" s="305">
        <v>25</v>
      </c>
      <c r="I20" s="305">
        <v>11</v>
      </c>
      <c r="J20" s="305">
        <v>7</v>
      </c>
      <c r="K20" s="305">
        <f t="shared" si="22"/>
        <v>22</v>
      </c>
      <c r="L20" s="305">
        <v>12</v>
      </c>
      <c r="M20" s="305">
        <v>6</v>
      </c>
      <c r="N20" s="305">
        <v>4</v>
      </c>
      <c r="O20" s="305">
        <f t="shared" si="23"/>
        <v>7</v>
      </c>
      <c r="P20" s="305">
        <v>4</v>
      </c>
      <c r="Q20" s="305">
        <v>2</v>
      </c>
      <c r="R20" s="342">
        <v>1</v>
      </c>
    </row>
    <row r="21" spans="1:18" ht="13.5" customHeight="1">
      <c r="A21" s="627" t="s">
        <v>52</v>
      </c>
      <c r="B21" s="348" t="s">
        <v>29</v>
      </c>
      <c r="C21" s="348"/>
      <c r="D21" s="348">
        <f t="shared" si="14"/>
        <v>270</v>
      </c>
      <c r="E21" s="348">
        <f t="shared" si="15"/>
        <v>225</v>
      </c>
      <c r="F21" s="348">
        <f t="shared" si="16"/>
        <v>45</v>
      </c>
      <c r="G21" s="348">
        <f t="shared" si="4"/>
        <v>211</v>
      </c>
      <c r="H21" s="348">
        <f t="shared" ref="H21:R21" si="24">SUM(H22:H28)</f>
        <v>127</v>
      </c>
      <c r="I21" s="348">
        <f t="shared" si="24"/>
        <v>53</v>
      </c>
      <c r="J21" s="348">
        <f t="shared" si="24"/>
        <v>31</v>
      </c>
      <c r="K21" s="348">
        <f t="shared" si="6"/>
        <v>31</v>
      </c>
      <c r="L21" s="348">
        <f t="shared" si="24"/>
        <v>16</v>
      </c>
      <c r="M21" s="348">
        <f t="shared" si="24"/>
        <v>8</v>
      </c>
      <c r="N21" s="348">
        <f t="shared" si="24"/>
        <v>7</v>
      </c>
      <c r="O21" s="348">
        <f t="shared" si="7"/>
        <v>28</v>
      </c>
      <c r="P21" s="348">
        <f t="shared" si="24"/>
        <v>14</v>
      </c>
      <c r="Q21" s="348">
        <f t="shared" si="24"/>
        <v>7</v>
      </c>
      <c r="R21" s="349">
        <f t="shared" si="24"/>
        <v>7</v>
      </c>
    </row>
    <row r="22" spans="1:18" ht="13.5">
      <c r="A22" s="628"/>
      <c r="B22" s="305" t="s">
        <v>86</v>
      </c>
      <c r="C22" s="305"/>
      <c r="D22" s="305">
        <f t="shared" ref="D22:D28" si="25">E22+F22</f>
        <v>30</v>
      </c>
      <c r="E22" s="305">
        <f t="shared" ref="E22:E28" si="26">H22+I22+L22+M22+P22+Q22</f>
        <v>25</v>
      </c>
      <c r="F22" s="305">
        <f t="shared" ref="F22:F28" si="27">J22+N22+R22</f>
        <v>5</v>
      </c>
      <c r="G22" s="305">
        <f t="shared" ref="G22:G28" si="28">SUM(H22:J22)</f>
        <v>23</v>
      </c>
      <c r="H22" s="305">
        <v>14</v>
      </c>
      <c r="I22" s="305">
        <v>6</v>
      </c>
      <c r="J22" s="305">
        <v>3</v>
      </c>
      <c r="K22" s="305">
        <f t="shared" ref="K22:K28" si="29">SUM(L22:N22)</f>
        <v>4</v>
      </c>
      <c r="L22" s="305">
        <v>2</v>
      </c>
      <c r="M22" s="305">
        <v>1</v>
      </c>
      <c r="N22" s="305">
        <v>1</v>
      </c>
      <c r="O22" s="305">
        <f t="shared" ref="O22:O28" si="30">SUM(P22:R22)</f>
        <v>3</v>
      </c>
      <c r="P22" s="305">
        <v>1</v>
      </c>
      <c r="Q22" s="305">
        <v>1</v>
      </c>
      <c r="R22" s="342">
        <v>1</v>
      </c>
    </row>
    <row r="23" spans="1:18" ht="13.5">
      <c r="A23" s="628"/>
      <c r="B23" s="305" t="s">
        <v>106</v>
      </c>
      <c r="C23" s="305"/>
      <c r="D23" s="305">
        <f t="shared" si="25"/>
        <v>36</v>
      </c>
      <c r="E23" s="305">
        <f t="shared" si="26"/>
        <v>30</v>
      </c>
      <c r="F23" s="305">
        <f t="shared" si="27"/>
        <v>6</v>
      </c>
      <c r="G23" s="305">
        <f t="shared" si="28"/>
        <v>28</v>
      </c>
      <c r="H23" s="305">
        <v>17</v>
      </c>
      <c r="I23" s="305">
        <v>7</v>
      </c>
      <c r="J23" s="305">
        <v>4</v>
      </c>
      <c r="K23" s="305">
        <f t="shared" si="29"/>
        <v>4</v>
      </c>
      <c r="L23" s="305">
        <v>2</v>
      </c>
      <c r="M23" s="305">
        <v>1</v>
      </c>
      <c r="N23" s="305">
        <v>1</v>
      </c>
      <c r="O23" s="305">
        <f t="shared" si="30"/>
        <v>4</v>
      </c>
      <c r="P23" s="305">
        <v>2</v>
      </c>
      <c r="Q23" s="305">
        <v>1</v>
      </c>
      <c r="R23" s="342">
        <v>1</v>
      </c>
    </row>
    <row r="24" spans="1:18" ht="13.5">
      <c r="A24" s="628"/>
      <c r="B24" s="305" t="s">
        <v>108</v>
      </c>
      <c r="C24" s="305"/>
      <c r="D24" s="305">
        <f t="shared" si="25"/>
        <v>36</v>
      </c>
      <c r="E24" s="305">
        <f t="shared" si="26"/>
        <v>30</v>
      </c>
      <c r="F24" s="305">
        <f t="shared" si="27"/>
        <v>6</v>
      </c>
      <c r="G24" s="305">
        <f t="shared" si="28"/>
        <v>28</v>
      </c>
      <c r="H24" s="305">
        <v>17</v>
      </c>
      <c r="I24" s="305">
        <v>7</v>
      </c>
      <c r="J24" s="305">
        <v>4</v>
      </c>
      <c r="K24" s="305">
        <f t="shared" si="29"/>
        <v>4</v>
      </c>
      <c r="L24" s="305">
        <v>2</v>
      </c>
      <c r="M24" s="305">
        <v>1</v>
      </c>
      <c r="N24" s="305">
        <v>1</v>
      </c>
      <c r="O24" s="305">
        <f t="shared" si="30"/>
        <v>4</v>
      </c>
      <c r="P24" s="305">
        <v>2</v>
      </c>
      <c r="Q24" s="305">
        <v>1</v>
      </c>
      <c r="R24" s="342">
        <v>1</v>
      </c>
    </row>
    <row r="25" spans="1:18" ht="13.5">
      <c r="A25" s="628"/>
      <c r="B25" s="305" t="s">
        <v>90</v>
      </c>
      <c r="C25" s="305"/>
      <c r="D25" s="305">
        <f t="shared" si="25"/>
        <v>36</v>
      </c>
      <c r="E25" s="305">
        <f t="shared" si="26"/>
        <v>30</v>
      </c>
      <c r="F25" s="305">
        <f t="shared" si="27"/>
        <v>6</v>
      </c>
      <c r="G25" s="305">
        <f t="shared" si="28"/>
        <v>28</v>
      </c>
      <c r="H25" s="305">
        <v>17</v>
      </c>
      <c r="I25" s="305">
        <v>7</v>
      </c>
      <c r="J25" s="305">
        <v>4</v>
      </c>
      <c r="K25" s="305">
        <f t="shared" si="29"/>
        <v>4</v>
      </c>
      <c r="L25" s="305">
        <v>2</v>
      </c>
      <c r="M25" s="305">
        <v>1</v>
      </c>
      <c r="N25" s="305">
        <v>1</v>
      </c>
      <c r="O25" s="305">
        <f t="shared" si="30"/>
        <v>4</v>
      </c>
      <c r="P25" s="305">
        <v>2</v>
      </c>
      <c r="Q25" s="305">
        <v>1</v>
      </c>
      <c r="R25" s="342">
        <v>1</v>
      </c>
    </row>
    <row r="26" spans="1:18" ht="13.5">
      <c r="A26" s="628"/>
      <c r="B26" s="305" t="s">
        <v>107</v>
      </c>
      <c r="C26" s="305"/>
      <c r="D26" s="305">
        <f t="shared" si="25"/>
        <v>36</v>
      </c>
      <c r="E26" s="305">
        <f t="shared" si="26"/>
        <v>30</v>
      </c>
      <c r="F26" s="305">
        <f t="shared" si="27"/>
        <v>6</v>
      </c>
      <c r="G26" s="305">
        <f t="shared" si="28"/>
        <v>28</v>
      </c>
      <c r="H26" s="305">
        <v>17</v>
      </c>
      <c r="I26" s="305">
        <v>7</v>
      </c>
      <c r="J26" s="305">
        <v>4</v>
      </c>
      <c r="K26" s="305">
        <f t="shared" si="29"/>
        <v>4</v>
      </c>
      <c r="L26" s="305">
        <v>2</v>
      </c>
      <c r="M26" s="305">
        <v>1</v>
      </c>
      <c r="N26" s="305">
        <v>1</v>
      </c>
      <c r="O26" s="305">
        <f t="shared" si="30"/>
        <v>4</v>
      </c>
      <c r="P26" s="305">
        <v>2</v>
      </c>
      <c r="Q26" s="305">
        <v>1</v>
      </c>
      <c r="R26" s="342">
        <v>1</v>
      </c>
    </row>
    <row r="27" spans="1:18" ht="13.5">
      <c r="A27" s="628"/>
      <c r="B27" s="305" t="s">
        <v>105</v>
      </c>
      <c r="C27" s="305"/>
      <c r="D27" s="305">
        <f t="shared" si="25"/>
        <v>36</v>
      </c>
      <c r="E27" s="305">
        <f t="shared" si="26"/>
        <v>30</v>
      </c>
      <c r="F27" s="305">
        <f t="shared" si="27"/>
        <v>6</v>
      </c>
      <c r="G27" s="305">
        <f t="shared" si="28"/>
        <v>28</v>
      </c>
      <c r="H27" s="305">
        <v>17</v>
      </c>
      <c r="I27" s="305">
        <v>7</v>
      </c>
      <c r="J27" s="305">
        <v>4</v>
      </c>
      <c r="K27" s="305">
        <f t="shared" si="29"/>
        <v>4</v>
      </c>
      <c r="L27" s="305">
        <v>2</v>
      </c>
      <c r="M27" s="305">
        <v>1</v>
      </c>
      <c r="N27" s="305">
        <v>1</v>
      </c>
      <c r="O27" s="305">
        <f t="shared" si="30"/>
        <v>4</v>
      </c>
      <c r="P27" s="305">
        <v>2</v>
      </c>
      <c r="Q27" s="305">
        <v>1</v>
      </c>
      <c r="R27" s="342">
        <v>1</v>
      </c>
    </row>
    <row r="28" spans="1:18" ht="13.5">
      <c r="A28" s="644"/>
      <c r="B28" s="305" t="s">
        <v>102</v>
      </c>
      <c r="C28" s="305"/>
      <c r="D28" s="305">
        <f t="shared" si="25"/>
        <v>60</v>
      </c>
      <c r="E28" s="305">
        <f t="shared" si="26"/>
        <v>50</v>
      </c>
      <c r="F28" s="305">
        <f t="shared" si="27"/>
        <v>10</v>
      </c>
      <c r="G28" s="305">
        <f t="shared" si="28"/>
        <v>48</v>
      </c>
      <c r="H28" s="305">
        <v>28</v>
      </c>
      <c r="I28" s="305">
        <v>12</v>
      </c>
      <c r="J28" s="305">
        <v>8</v>
      </c>
      <c r="K28" s="305">
        <f t="shared" si="29"/>
        <v>7</v>
      </c>
      <c r="L28" s="305">
        <v>4</v>
      </c>
      <c r="M28" s="305">
        <v>2</v>
      </c>
      <c r="N28" s="305">
        <v>1</v>
      </c>
      <c r="O28" s="305">
        <f t="shared" si="30"/>
        <v>5</v>
      </c>
      <c r="P28" s="305">
        <v>3</v>
      </c>
      <c r="Q28" s="305">
        <v>1</v>
      </c>
      <c r="R28" s="342">
        <v>1</v>
      </c>
    </row>
    <row r="29" spans="1:18" ht="13.5">
      <c r="A29" s="627" t="s">
        <v>54</v>
      </c>
      <c r="B29" s="348" t="s">
        <v>29</v>
      </c>
      <c r="C29" s="348"/>
      <c r="D29" s="348">
        <f t="shared" si="14"/>
        <v>144</v>
      </c>
      <c r="E29" s="348">
        <f t="shared" si="15"/>
        <v>120</v>
      </c>
      <c r="F29" s="348">
        <f t="shared" si="16"/>
        <v>24</v>
      </c>
      <c r="G29" s="348">
        <f t="shared" si="4"/>
        <v>100</v>
      </c>
      <c r="H29" s="348">
        <f t="shared" ref="H29:R29" si="31">SUM(H30:H33)</f>
        <v>60</v>
      </c>
      <c r="I29" s="348">
        <f t="shared" si="31"/>
        <v>24</v>
      </c>
      <c r="J29" s="348">
        <f t="shared" si="31"/>
        <v>16</v>
      </c>
      <c r="K29" s="348">
        <f t="shared" si="6"/>
        <v>28</v>
      </c>
      <c r="L29" s="348">
        <f t="shared" si="31"/>
        <v>16</v>
      </c>
      <c r="M29" s="348">
        <f t="shared" si="31"/>
        <v>8</v>
      </c>
      <c r="N29" s="348">
        <f t="shared" si="31"/>
        <v>4</v>
      </c>
      <c r="O29" s="348">
        <f t="shared" si="7"/>
        <v>16</v>
      </c>
      <c r="P29" s="348">
        <f t="shared" si="31"/>
        <v>8</v>
      </c>
      <c r="Q29" s="348">
        <f t="shared" si="31"/>
        <v>4</v>
      </c>
      <c r="R29" s="349">
        <f t="shared" si="31"/>
        <v>4</v>
      </c>
    </row>
    <row r="30" spans="1:18" ht="13.5">
      <c r="A30" s="628"/>
      <c r="B30" s="305" t="s">
        <v>90</v>
      </c>
      <c r="C30" s="305"/>
      <c r="D30" s="305">
        <f>E30+F30</f>
        <v>36</v>
      </c>
      <c r="E30" s="305">
        <f>H30+I30+L30+M30+P30+Q30</f>
        <v>30</v>
      </c>
      <c r="F30" s="305">
        <f>J30+N30+R30</f>
        <v>6</v>
      </c>
      <c r="G30" s="305">
        <f>SUM(H30:J30)</f>
        <v>25</v>
      </c>
      <c r="H30" s="305">
        <v>15</v>
      </c>
      <c r="I30" s="305">
        <v>6</v>
      </c>
      <c r="J30" s="305">
        <v>4</v>
      </c>
      <c r="K30" s="305">
        <f>SUM(L30:N30)</f>
        <v>7</v>
      </c>
      <c r="L30" s="305">
        <v>4</v>
      </c>
      <c r="M30" s="305">
        <v>2</v>
      </c>
      <c r="N30" s="305">
        <v>1</v>
      </c>
      <c r="O30" s="305">
        <f>SUM(P30:R30)</f>
        <v>4</v>
      </c>
      <c r="P30" s="305">
        <v>2</v>
      </c>
      <c r="Q30" s="305">
        <v>1</v>
      </c>
      <c r="R30" s="342">
        <v>1</v>
      </c>
    </row>
    <row r="31" spans="1:18" ht="13.5">
      <c r="A31" s="628"/>
      <c r="B31" s="305" t="s">
        <v>109</v>
      </c>
      <c r="C31" s="305"/>
      <c r="D31" s="305">
        <f>E31+F31</f>
        <v>36</v>
      </c>
      <c r="E31" s="305">
        <f>H31+I31+L31+M31+P31+Q31</f>
        <v>30</v>
      </c>
      <c r="F31" s="305">
        <f>J31+N31+R31</f>
        <v>6</v>
      </c>
      <c r="G31" s="305">
        <f>SUM(H31:J31)</f>
        <v>25</v>
      </c>
      <c r="H31" s="305">
        <v>15</v>
      </c>
      <c r="I31" s="305">
        <v>6</v>
      </c>
      <c r="J31" s="305">
        <v>4</v>
      </c>
      <c r="K31" s="305">
        <f>SUM(L31:N31)</f>
        <v>7</v>
      </c>
      <c r="L31" s="305">
        <v>4</v>
      </c>
      <c r="M31" s="305">
        <v>2</v>
      </c>
      <c r="N31" s="305">
        <v>1</v>
      </c>
      <c r="O31" s="305">
        <f>SUM(P31:R31)</f>
        <v>4</v>
      </c>
      <c r="P31" s="305">
        <v>2</v>
      </c>
      <c r="Q31" s="305">
        <v>1</v>
      </c>
      <c r="R31" s="342">
        <v>1</v>
      </c>
    </row>
    <row r="32" spans="1:18" ht="13.5">
      <c r="A32" s="628"/>
      <c r="B32" s="305" t="s">
        <v>34</v>
      </c>
      <c r="C32" s="305"/>
      <c r="D32" s="305">
        <f>E32+F32</f>
        <v>36</v>
      </c>
      <c r="E32" s="305">
        <f>H32+I32+L32+M32+P32+Q32</f>
        <v>30</v>
      </c>
      <c r="F32" s="305">
        <f>J32+N32+R32</f>
        <v>6</v>
      </c>
      <c r="G32" s="305">
        <f>SUM(H32:J32)</f>
        <v>25</v>
      </c>
      <c r="H32" s="305">
        <v>15</v>
      </c>
      <c r="I32" s="305">
        <v>6</v>
      </c>
      <c r="J32" s="305">
        <v>4</v>
      </c>
      <c r="K32" s="305">
        <f>SUM(L32:N32)</f>
        <v>7</v>
      </c>
      <c r="L32" s="305">
        <v>4</v>
      </c>
      <c r="M32" s="305">
        <v>2</v>
      </c>
      <c r="N32" s="305">
        <v>1</v>
      </c>
      <c r="O32" s="305">
        <f>SUM(P32:R32)</f>
        <v>4</v>
      </c>
      <c r="P32" s="305">
        <v>2</v>
      </c>
      <c r="Q32" s="305">
        <v>1</v>
      </c>
      <c r="R32" s="342">
        <v>1</v>
      </c>
    </row>
    <row r="33" spans="1:18" ht="14.25" thickBot="1">
      <c r="A33" s="629"/>
      <c r="B33" s="344" t="s">
        <v>30</v>
      </c>
      <c r="C33" s="344"/>
      <c r="D33" s="344">
        <f>E33+F33</f>
        <v>36</v>
      </c>
      <c r="E33" s="344">
        <f>H33+I33+L33+M33+P33+Q33</f>
        <v>30</v>
      </c>
      <c r="F33" s="344">
        <f>J33+N33+R33</f>
        <v>6</v>
      </c>
      <c r="G33" s="344">
        <f>SUM(H33:J33)</f>
        <v>25</v>
      </c>
      <c r="H33" s="344">
        <v>15</v>
      </c>
      <c r="I33" s="344">
        <v>6</v>
      </c>
      <c r="J33" s="344">
        <v>4</v>
      </c>
      <c r="K33" s="344">
        <f>SUM(L33:N33)</f>
        <v>7</v>
      </c>
      <c r="L33" s="344">
        <v>4</v>
      </c>
      <c r="M33" s="344">
        <v>2</v>
      </c>
      <c r="N33" s="344">
        <v>1</v>
      </c>
      <c r="O33" s="344">
        <f>SUM(P33:R33)</f>
        <v>4</v>
      </c>
      <c r="P33" s="344">
        <v>2</v>
      </c>
      <c r="Q33" s="344">
        <v>1</v>
      </c>
      <c r="R33" s="345">
        <v>1</v>
      </c>
    </row>
  </sheetData>
  <sortState ref="B30:R33">
    <sortCondition ref="B30:B33"/>
  </sortState>
  <mergeCells count="13">
    <mergeCell ref="K2:N2"/>
    <mergeCell ref="O2:R2"/>
    <mergeCell ref="G2:J2"/>
    <mergeCell ref="G1:R1"/>
    <mergeCell ref="A21:A28"/>
    <mergeCell ref="A29:A33"/>
    <mergeCell ref="A1:A3"/>
    <mergeCell ref="B1:B3"/>
    <mergeCell ref="D1:F2"/>
    <mergeCell ref="A4:B4"/>
    <mergeCell ref="A5:A13"/>
    <mergeCell ref="A14:A20"/>
    <mergeCell ref="C1:C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8"/>
  <sheetViews>
    <sheetView workbookViewId="0">
      <selection activeCell="D3" sqref="D3:D4"/>
    </sheetView>
  </sheetViews>
  <sheetFormatPr defaultRowHeight="16.5"/>
  <cols>
    <col min="2" max="2" width="19.875" customWidth="1"/>
  </cols>
  <sheetData>
    <row r="1" spans="1:17" ht="17.25" thickBot="1">
      <c r="A1" s="662" t="s">
        <v>14</v>
      </c>
      <c r="B1" s="664" t="s">
        <v>15</v>
      </c>
      <c r="C1" s="666" t="s">
        <v>131</v>
      </c>
      <c r="D1" s="667"/>
      <c r="E1" s="668"/>
      <c r="F1" s="669" t="s">
        <v>449</v>
      </c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1"/>
    </row>
    <row r="2" spans="1:17">
      <c r="A2" s="663"/>
      <c r="B2" s="665"/>
      <c r="C2" s="657" t="s">
        <v>16</v>
      </c>
      <c r="D2" s="660"/>
      <c r="E2" s="661"/>
      <c r="F2" s="666" t="s">
        <v>2</v>
      </c>
      <c r="G2" s="667"/>
      <c r="H2" s="667"/>
      <c r="I2" s="668"/>
      <c r="J2" s="666" t="s">
        <v>3</v>
      </c>
      <c r="K2" s="667"/>
      <c r="L2" s="667"/>
      <c r="M2" s="668"/>
      <c r="N2" s="666" t="s">
        <v>4</v>
      </c>
      <c r="O2" s="667"/>
      <c r="P2" s="667"/>
      <c r="Q2" s="668"/>
    </row>
    <row r="3" spans="1:17">
      <c r="A3" s="663"/>
      <c r="B3" s="665"/>
      <c r="C3" s="657" t="s">
        <v>20</v>
      </c>
      <c r="D3" s="660" t="s">
        <v>21</v>
      </c>
      <c r="E3" s="661" t="s">
        <v>22</v>
      </c>
      <c r="F3" s="657" t="s">
        <v>29</v>
      </c>
      <c r="G3" s="660" t="s">
        <v>23</v>
      </c>
      <c r="H3" s="660" t="s">
        <v>24</v>
      </c>
      <c r="I3" s="366" t="s">
        <v>22</v>
      </c>
      <c r="J3" s="657" t="s">
        <v>29</v>
      </c>
      <c r="K3" s="660" t="s">
        <v>23</v>
      </c>
      <c r="L3" s="660" t="s">
        <v>24</v>
      </c>
      <c r="M3" s="366" t="s">
        <v>22</v>
      </c>
      <c r="N3" s="657" t="s">
        <v>29</v>
      </c>
      <c r="O3" s="660" t="s">
        <v>23</v>
      </c>
      <c r="P3" s="660" t="s">
        <v>24</v>
      </c>
      <c r="Q3" s="366" t="s">
        <v>22</v>
      </c>
    </row>
    <row r="4" spans="1:17">
      <c r="A4" s="663"/>
      <c r="B4" s="665"/>
      <c r="C4" s="657"/>
      <c r="D4" s="660"/>
      <c r="E4" s="661"/>
      <c r="F4" s="657"/>
      <c r="G4" s="660"/>
      <c r="H4" s="660"/>
      <c r="I4" s="366" t="s">
        <v>24</v>
      </c>
      <c r="J4" s="657"/>
      <c r="K4" s="660"/>
      <c r="L4" s="660"/>
      <c r="M4" s="366" t="s">
        <v>24</v>
      </c>
      <c r="N4" s="657"/>
      <c r="O4" s="660"/>
      <c r="P4" s="660"/>
      <c r="Q4" s="366" t="s">
        <v>24</v>
      </c>
    </row>
    <row r="5" spans="1:17" ht="17.25" thickBot="1">
      <c r="A5" s="658" t="s">
        <v>26</v>
      </c>
      <c r="B5" s="659"/>
      <c r="C5" s="312">
        <v>894</v>
      </c>
      <c r="D5" s="309">
        <v>745</v>
      </c>
      <c r="E5" s="311">
        <v>149</v>
      </c>
      <c r="F5" s="312">
        <v>526</v>
      </c>
      <c r="G5" s="309">
        <v>317</v>
      </c>
      <c r="H5" s="309">
        <v>134</v>
      </c>
      <c r="I5" s="311">
        <v>75</v>
      </c>
      <c r="J5" s="312">
        <v>197</v>
      </c>
      <c r="K5" s="309">
        <v>97</v>
      </c>
      <c r="L5" s="309">
        <v>52</v>
      </c>
      <c r="M5" s="311">
        <v>48</v>
      </c>
      <c r="N5" s="312">
        <v>171</v>
      </c>
      <c r="O5" s="309">
        <v>99</v>
      </c>
      <c r="P5" s="309">
        <v>46</v>
      </c>
      <c r="Q5" s="311">
        <v>26</v>
      </c>
    </row>
    <row r="6" spans="1:17" ht="17.25" thickTop="1">
      <c r="A6" s="652" t="s">
        <v>56</v>
      </c>
      <c r="B6" s="357" t="s">
        <v>84</v>
      </c>
      <c r="C6" s="358">
        <v>426</v>
      </c>
      <c r="D6" s="359">
        <v>355</v>
      </c>
      <c r="E6" s="360">
        <v>71</v>
      </c>
      <c r="F6" s="358">
        <v>249</v>
      </c>
      <c r="G6" s="359">
        <v>150</v>
      </c>
      <c r="H6" s="359">
        <v>63</v>
      </c>
      <c r="I6" s="360">
        <v>36</v>
      </c>
      <c r="J6" s="358">
        <v>94</v>
      </c>
      <c r="K6" s="359">
        <v>47</v>
      </c>
      <c r="L6" s="359">
        <v>24</v>
      </c>
      <c r="M6" s="360">
        <v>23</v>
      </c>
      <c r="N6" s="358">
        <v>83</v>
      </c>
      <c r="O6" s="359">
        <v>51</v>
      </c>
      <c r="P6" s="359">
        <v>20</v>
      </c>
      <c r="Q6" s="360">
        <v>12</v>
      </c>
    </row>
    <row r="7" spans="1:17">
      <c r="A7" s="653"/>
      <c r="B7" s="310" t="s">
        <v>134</v>
      </c>
      <c r="C7" s="313">
        <v>36</v>
      </c>
      <c r="D7" s="307">
        <v>30</v>
      </c>
      <c r="E7" s="266">
        <v>6</v>
      </c>
      <c r="F7" s="313">
        <v>21</v>
      </c>
      <c r="G7" s="307">
        <v>13</v>
      </c>
      <c r="H7" s="307">
        <v>5</v>
      </c>
      <c r="I7" s="266">
        <v>3</v>
      </c>
      <c r="J7" s="313">
        <v>8</v>
      </c>
      <c r="K7" s="307">
        <v>4</v>
      </c>
      <c r="L7" s="307">
        <v>2</v>
      </c>
      <c r="M7" s="266">
        <v>2</v>
      </c>
      <c r="N7" s="313">
        <v>7</v>
      </c>
      <c r="O7" s="307">
        <v>4</v>
      </c>
      <c r="P7" s="307">
        <v>2</v>
      </c>
      <c r="Q7" s="266">
        <v>1</v>
      </c>
    </row>
    <row r="8" spans="1:17">
      <c r="A8" s="653"/>
      <c r="B8" s="310" t="s">
        <v>132</v>
      </c>
      <c r="C8" s="313">
        <v>36</v>
      </c>
      <c r="D8" s="307">
        <v>30</v>
      </c>
      <c r="E8" s="266">
        <v>6</v>
      </c>
      <c r="F8" s="313">
        <v>21</v>
      </c>
      <c r="G8" s="307">
        <v>13</v>
      </c>
      <c r="H8" s="307">
        <v>5</v>
      </c>
      <c r="I8" s="266">
        <v>3</v>
      </c>
      <c r="J8" s="313">
        <v>8</v>
      </c>
      <c r="K8" s="307">
        <v>4</v>
      </c>
      <c r="L8" s="307">
        <v>2</v>
      </c>
      <c r="M8" s="266">
        <v>2</v>
      </c>
      <c r="N8" s="313">
        <v>7</v>
      </c>
      <c r="O8" s="307">
        <v>4</v>
      </c>
      <c r="P8" s="307">
        <v>2</v>
      </c>
      <c r="Q8" s="266">
        <v>1</v>
      </c>
    </row>
    <row r="9" spans="1:17">
      <c r="A9" s="653"/>
      <c r="B9" s="310" t="s">
        <v>85</v>
      </c>
      <c r="C9" s="313">
        <v>72</v>
      </c>
      <c r="D9" s="307">
        <v>60</v>
      </c>
      <c r="E9" s="266">
        <v>12</v>
      </c>
      <c r="F9" s="313">
        <v>42</v>
      </c>
      <c r="G9" s="307">
        <v>25</v>
      </c>
      <c r="H9" s="307">
        <v>11</v>
      </c>
      <c r="I9" s="266">
        <v>6</v>
      </c>
      <c r="J9" s="313">
        <v>16</v>
      </c>
      <c r="K9" s="307">
        <v>8</v>
      </c>
      <c r="L9" s="307">
        <v>4</v>
      </c>
      <c r="M9" s="266">
        <v>4</v>
      </c>
      <c r="N9" s="313">
        <v>14</v>
      </c>
      <c r="O9" s="307">
        <v>9</v>
      </c>
      <c r="P9" s="307">
        <v>3</v>
      </c>
      <c r="Q9" s="266">
        <v>2</v>
      </c>
    </row>
    <row r="10" spans="1:17">
      <c r="A10" s="653"/>
      <c r="B10" s="310" t="s">
        <v>88</v>
      </c>
      <c r="C10" s="313">
        <v>30</v>
      </c>
      <c r="D10" s="307">
        <v>25</v>
      </c>
      <c r="E10" s="266">
        <v>5</v>
      </c>
      <c r="F10" s="313">
        <v>18</v>
      </c>
      <c r="G10" s="307">
        <v>11</v>
      </c>
      <c r="H10" s="307">
        <v>4</v>
      </c>
      <c r="I10" s="266">
        <v>3</v>
      </c>
      <c r="J10" s="313">
        <v>6</v>
      </c>
      <c r="K10" s="307">
        <v>3</v>
      </c>
      <c r="L10" s="307">
        <v>2</v>
      </c>
      <c r="M10" s="266">
        <v>1</v>
      </c>
      <c r="N10" s="313">
        <v>6</v>
      </c>
      <c r="O10" s="307">
        <v>3</v>
      </c>
      <c r="P10" s="307">
        <v>2</v>
      </c>
      <c r="Q10" s="266">
        <v>1</v>
      </c>
    </row>
    <row r="11" spans="1:17">
      <c r="A11" s="653"/>
      <c r="B11" s="310" t="s">
        <v>89</v>
      </c>
      <c r="C11" s="313">
        <v>36</v>
      </c>
      <c r="D11" s="307">
        <v>30</v>
      </c>
      <c r="E11" s="266">
        <v>6</v>
      </c>
      <c r="F11" s="313">
        <v>21</v>
      </c>
      <c r="G11" s="307">
        <v>13</v>
      </c>
      <c r="H11" s="307">
        <v>5</v>
      </c>
      <c r="I11" s="266">
        <v>3</v>
      </c>
      <c r="J11" s="313">
        <v>8</v>
      </c>
      <c r="K11" s="307">
        <v>4</v>
      </c>
      <c r="L11" s="307">
        <v>2</v>
      </c>
      <c r="M11" s="266">
        <v>2</v>
      </c>
      <c r="N11" s="313">
        <v>7</v>
      </c>
      <c r="O11" s="307">
        <v>4</v>
      </c>
      <c r="P11" s="307">
        <v>2</v>
      </c>
      <c r="Q11" s="266">
        <v>1</v>
      </c>
    </row>
    <row r="12" spans="1:17">
      <c r="A12" s="653"/>
      <c r="B12" s="310" t="s">
        <v>94</v>
      </c>
      <c r="C12" s="313">
        <v>72</v>
      </c>
      <c r="D12" s="307">
        <v>60</v>
      </c>
      <c r="E12" s="266">
        <v>12</v>
      </c>
      <c r="F12" s="313">
        <v>42</v>
      </c>
      <c r="G12" s="307">
        <v>25</v>
      </c>
      <c r="H12" s="307">
        <v>11</v>
      </c>
      <c r="I12" s="266">
        <v>6</v>
      </c>
      <c r="J12" s="313">
        <v>16</v>
      </c>
      <c r="K12" s="307">
        <v>8</v>
      </c>
      <c r="L12" s="307">
        <v>4</v>
      </c>
      <c r="M12" s="266">
        <v>4</v>
      </c>
      <c r="N12" s="313">
        <v>14</v>
      </c>
      <c r="O12" s="307">
        <v>9</v>
      </c>
      <c r="P12" s="307">
        <v>3</v>
      </c>
      <c r="Q12" s="266">
        <v>2</v>
      </c>
    </row>
    <row r="13" spans="1:17">
      <c r="A13" s="653"/>
      <c r="B13" s="310" t="s">
        <v>34</v>
      </c>
      <c r="C13" s="313">
        <v>72</v>
      </c>
      <c r="D13" s="307">
        <v>60</v>
      </c>
      <c r="E13" s="266">
        <v>12</v>
      </c>
      <c r="F13" s="313">
        <v>42</v>
      </c>
      <c r="G13" s="307">
        <v>25</v>
      </c>
      <c r="H13" s="307">
        <v>11</v>
      </c>
      <c r="I13" s="266">
        <v>6</v>
      </c>
      <c r="J13" s="313">
        <v>16</v>
      </c>
      <c r="K13" s="307">
        <v>8</v>
      </c>
      <c r="L13" s="307">
        <v>4</v>
      </c>
      <c r="M13" s="266">
        <v>4</v>
      </c>
      <c r="N13" s="313">
        <v>14</v>
      </c>
      <c r="O13" s="307">
        <v>9</v>
      </c>
      <c r="P13" s="307">
        <v>3</v>
      </c>
      <c r="Q13" s="266">
        <v>2</v>
      </c>
    </row>
    <row r="14" spans="1:17" ht="17.25" thickBot="1">
      <c r="A14" s="654"/>
      <c r="B14" s="361" t="s">
        <v>133</v>
      </c>
      <c r="C14" s="351">
        <v>72</v>
      </c>
      <c r="D14" s="352">
        <v>60</v>
      </c>
      <c r="E14" s="353">
        <v>12</v>
      </c>
      <c r="F14" s="351">
        <v>42</v>
      </c>
      <c r="G14" s="352">
        <v>25</v>
      </c>
      <c r="H14" s="352">
        <v>11</v>
      </c>
      <c r="I14" s="353">
        <v>6</v>
      </c>
      <c r="J14" s="351">
        <v>16</v>
      </c>
      <c r="K14" s="352">
        <v>8</v>
      </c>
      <c r="L14" s="352">
        <v>4</v>
      </c>
      <c r="M14" s="353">
        <v>4</v>
      </c>
      <c r="N14" s="351">
        <v>14</v>
      </c>
      <c r="O14" s="352">
        <v>9</v>
      </c>
      <c r="P14" s="352">
        <v>3</v>
      </c>
      <c r="Q14" s="353">
        <v>2</v>
      </c>
    </row>
    <row r="15" spans="1:17">
      <c r="A15" s="655" t="s">
        <v>58</v>
      </c>
      <c r="B15" s="362" t="s">
        <v>84</v>
      </c>
      <c r="C15" s="363">
        <v>288</v>
      </c>
      <c r="D15" s="364">
        <v>240</v>
      </c>
      <c r="E15" s="365">
        <v>48</v>
      </c>
      <c r="F15" s="363">
        <v>171</v>
      </c>
      <c r="G15" s="364">
        <v>101</v>
      </c>
      <c r="H15" s="364">
        <v>43</v>
      </c>
      <c r="I15" s="365">
        <v>27</v>
      </c>
      <c r="J15" s="363">
        <v>61</v>
      </c>
      <c r="K15" s="364">
        <v>32</v>
      </c>
      <c r="L15" s="364">
        <v>16</v>
      </c>
      <c r="M15" s="365">
        <v>13</v>
      </c>
      <c r="N15" s="363">
        <v>56</v>
      </c>
      <c r="O15" s="364">
        <v>32</v>
      </c>
      <c r="P15" s="364">
        <v>16</v>
      </c>
      <c r="Q15" s="365">
        <v>8</v>
      </c>
    </row>
    <row r="16" spans="1:17">
      <c r="A16" s="653"/>
      <c r="B16" s="310" t="s">
        <v>85</v>
      </c>
      <c r="C16" s="313">
        <v>72</v>
      </c>
      <c r="D16" s="307">
        <v>60</v>
      </c>
      <c r="E16" s="266">
        <v>12</v>
      </c>
      <c r="F16" s="313">
        <v>43</v>
      </c>
      <c r="G16" s="307">
        <v>25</v>
      </c>
      <c r="H16" s="307">
        <v>11</v>
      </c>
      <c r="I16" s="266">
        <v>7</v>
      </c>
      <c r="J16" s="313">
        <v>15</v>
      </c>
      <c r="K16" s="307">
        <v>8</v>
      </c>
      <c r="L16" s="307">
        <v>4</v>
      </c>
      <c r="M16" s="266">
        <v>3</v>
      </c>
      <c r="N16" s="313">
        <v>14</v>
      </c>
      <c r="O16" s="307">
        <v>8</v>
      </c>
      <c r="P16" s="307">
        <v>4</v>
      </c>
      <c r="Q16" s="266">
        <v>2</v>
      </c>
    </row>
    <row r="17" spans="1:17">
      <c r="A17" s="653"/>
      <c r="B17" s="310" t="s">
        <v>86</v>
      </c>
      <c r="C17" s="313">
        <v>36</v>
      </c>
      <c r="D17" s="307">
        <v>30</v>
      </c>
      <c r="E17" s="266">
        <v>6</v>
      </c>
      <c r="F17" s="313">
        <v>21</v>
      </c>
      <c r="G17" s="307">
        <v>13</v>
      </c>
      <c r="H17" s="307">
        <v>5</v>
      </c>
      <c r="I17" s="266">
        <v>3</v>
      </c>
      <c r="J17" s="313">
        <v>8</v>
      </c>
      <c r="K17" s="307">
        <v>4</v>
      </c>
      <c r="L17" s="307">
        <v>2</v>
      </c>
      <c r="M17" s="266">
        <v>2</v>
      </c>
      <c r="N17" s="313">
        <v>7</v>
      </c>
      <c r="O17" s="307">
        <v>4</v>
      </c>
      <c r="P17" s="307">
        <v>2</v>
      </c>
      <c r="Q17" s="266">
        <v>1</v>
      </c>
    </row>
    <row r="18" spans="1:17">
      <c r="A18" s="653"/>
      <c r="B18" s="310" t="s">
        <v>90</v>
      </c>
      <c r="C18" s="313">
        <v>72</v>
      </c>
      <c r="D18" s="307">
        <v>60</v>
      </c>
      <c r="E18" s="266">
        <v>12</v>
      </c>
      <c r="F18" s="313">
        <v>43</v>
      </c>
      <c r="G18" s="307">
        <v>25</v>
      </c>
      <c r="H18" s="307">
        <v>11</v>
      </c>
      <c r="I18" s="266">
        <v>7</v>
      </c>
      <c r="J18" s="313">
        <v>15</v>
      </c>
      <c r="K18" s="307">
        <v>8</v>
      </c>
      <c r="L18" s="307">
        <v>4</v>
      </c>
      <c r="M18" s="266">
        <v>3</v>
      </c>
      <c r="N18" s="313">
        <v>14</v>
      </c>
      <c r="O18" s="307">
        <v>8</v>
      </c>
      <c r="P18" s="307">
        <v>4</v>
      </c>
      <c r="Q18" s="266">
        <v>2</v>
      </c>
    </row>
    <row r="19" spans="1:17">
      <c r="A19" s="653"/>
      <c r="B19" s="310" t="s">
        <v>91</v>
      </c>
      <c r="C19" s="313">
        <v>72</v>
      </c>
      <c r="D19" s="307">
        <v>60</v>
      </c>
      <c r="E19" s="266">
        <v>12</v>
      </c>
      <c r="F19" s="313">
        <v>43</v>
      </c>
      <c r="G19" s="307">
        <v>25</v>
      </c>
      <c r="H19" s="307">
        <v>11</v>
      </c>
      <c r="I19" s="266">
        <v>7</v>
      </c>
      <c r="J19" s="313">
        <v>15</v>
      </c>
      <c r="K19" s="307">
        <v>8</v>
      </c>
      <c r="L19" s="307">
        <v>4</v>
      </c>
      <c r="M19" s="266">
        <v>3</v>
      </c>
      <c r="N19" s="313">
        <v>14</v>
      </c>
      <c r="O19" s="307">
        <v>8</v>
      </c>
      <c r="P19" s="307">
        <v>4</v>
      </c>
      <c r="Q19" s="266">
        <v>2</v>
      </c>
    </row>
    <row r="20" spans="1:17" ht="17.25" thickBot="1">
      <c r="A20" s="654"/>
      <c r="B20" s="361" t="s">
        <v>102</v>
      </c>
      <c r="C20" s="351">
        <v>36</v>
      </c>
      <c r="D20" s="352">
        <v>30</v>
      </c>
      <c r="E20" s="353">
        <v>6</v>
      </c>
      <c r="F20" s="351">
        <v>21</v>
      </c>
      <c r="G20" s="352">
        <v>13</v>
      </c>
      <c r="H20" s="352">
        <v>5</v>
      </c>
      <c r="I20" s="353">
        <v>3</v>
      </c>
      <c r="J20" s="351">
        <v>8</v>
      </c>
      <c r="K20" s="352">
        <v>4</v>
      </c>
      <c r="L20" s="352">
        <v>2</v>
      </c>
      <c r="M20" s="353">
        <v>2</v>
      </c>
      <c r="N20" s="351">
        <v>7</v>
      </c>
      <c r="O20" s="352">
        <v>4</v>
      </c>
      <c r="P20" s="352">
        <v>2</v>
      </c>
      <c r="Q20" s="353">
        <v>1</v>
      </c>
    </row>
    <row r="21" spans="1:17">
      <c r="A21" s="655" t="s">
        <v>60</v>
      </c>
      <c r="B21" s="362" t="s">
        <v>84</v>
      </c>
      <c r="C21" s="363">
        <v>120</v>
      </c>
      <c r="D21" s="364">
        <v>100</v>
      </c>
      <c r="E21" s="365">
        <v>20</v>
      </c>
      <c r="F21" s="363">
        <v>68</v>
      </c>
      <c r="G21" s="364">
        <v>44</v>
      </c>
      <c r="H21" s="364">
        <v>16</v>
      </c>
      <c r="I21" s="365">
        <v>8</v>
      </c>
      <c r="J21" s="363">
        <v>28</v>
      </c>
      <c r="K21" s="364">
        <v>12</v>
      </c>
      <c r="L21" s="364">
        <v>8</v>
      </c>
      <c r="M21" s="365">
        <v>8</v>
      </c>
      <c r="N21" s="363">
        <v>24</v>
      </c>
      <c r="O21" s="364">
        <v>12</v>
      </c>
      <c r="P21" s="364">
        <v>8</v>
      </c>
      <c r="Q21" s="365">
        <v>4</v>
      </c>
    </row>
    <row r="22" spans="1:17">
      <c r="A22" s="653"/>
      <c r="B22" s="310" t="s">
        <v>38</v>
      </c>
      <c r="C22" s="313">
        <v>30</v>
      </c>
      <c r="D22" s="307">
        <v>25</v>
      </c>
      <c r="E22" s="266">
        <v>5</v>
      </c>
      <c r="F22" s="313">
        <v>17</v>
      </c>
      <c r="G22" s="307">
        <v>11</v>
      </c>
      <c r="H22" s="307">
        <v>4</v>
      </c>
      <c r="I22" s="266">
        <v>2</v>
      </c>
      <c r="J22" s="313">
        <v>7</v>
      </c>
      <c r="K22" s="307">
        <v>3</v>
      </c>
      <c r="L22" s="307">
        <v>2</v>
      </c>
      <c r="M22" s="266">
        <v>2</v>
      </c>
      <c r="N22" s="313">
        <v>6</v>
      </c>
      <c r="O22" s="307">
        <v>3</v>
      </c>
      <c r="P22" s="307">
        <v>2</v>
      </c>
      <c r="Q22" s="266">
        <v>1</v>
      </c>
    </row>
    <row r="23" spans="1:17">
      <c r="A23" s="653"/>
      <c r="B23" s="310" t="s">
        <v>90</v>
      </c>
      <c r="C23" s="313">
        <v>30</v>
      </c>
      <c r="D23" s="307">
        <v>25</v>
      </c>
      <c r="E23" s="266">
        <v>5</v>
      </c>
      <c r="F23" s="313">
        <v>17</v>
      </c>
      <c r="G23" s="307">
        <v>11</v>
      </c>
      <c r="H23" s="307">
        <v>4</v>
      </c>
      <c r="I23" s="266">
        <v>2</v>
      </c>
      <c r="J23" s="313">
        <v>7</v>
      </c>
      <c r="K23" s="307">
        <v>3</v>
      </c>
      <c r="L23" s="307">
        <v>2</v>
      </c>
      <c r="M23" s="266">
        <v>2</v>
      </c>
      <c r="N23" s="313">
        <v>6</v>
      </c>
      <c r="O23" s="307">
        <v>3</v>
      </c>
      <c r="P23" s="307">
        <v>2</v>
      </c>
      <c r="Q23" s="266">
        <v>1</v>
      </c>
    </row>
    <row r="24" spans="1:17">
      <c r="A24" s="653"/>
      <c r="B24" s="310" t="s">
        <v>34</v>
      </c>
      <c r="C24" s="313">
        <v>30</v>
      </c>
      <c r="D24" s="307">
        <v>25</v>
      </c>
      <c r="E24" s="266">
        <v>5</v>
      </c>
      <c r="F24" s="313">
        <v>17</v>
      </c>
      <c r="G24" s="307">
        <v>11</v>
      </c>
      <c r="H24" s="307">
        <v>4</v>
      </c>
      <c r="I24" s="266">
        <v>2</v>
      </c>
      <c r="J24" s="313">
        <v>7</v>
      </c>
      <c r="K24" s="307">
        <v>3</v>
      </c>
      <c r="L24" s="307">
        <v>2</v>
      </c>
      <c r="M24" s="266">
        <v>2</v>
      </c>
      <c r="N24" s="313">
        <v>6</v>
      </c>
      <c r="O24" s="307">
        <v>3</v>
      </c>
      <c r="P24" s="307">
        <v>2</v>
      </c>
      <c r="Q24" s="266">
        <v>1</v>
      </c>
    </row>
    <row r="25" spans="1:17" ht="17.25" thickBot="1">
      <c r="A25" s="654"/>
      <c r="B25" s="361" t="s">
        <v>30</v>
      </c>
      <c r="C25" s="351">
        <v>30</v>
      </c>
      <c r="D25" s="352">
        <v>25</v>
      </c>
      <c r="E25" s="353">
        <v>5</v>
      </c>
      <c r="F25" s="351">
        <v>17</v>
      </c>
      <c r="G25" s="352">
        <v>11</v>
      </c>
      <c r="H25" s="352">
        <v>4</v>
      </c>
      <c r="I25" s="353">
        <v>2</v>
      </c>
      <c r="J25" s="351">
        <v>7</v>
      </c>
      <c r="K25" s="352">
        <v>3</v>
      </c>
      <c r="L25" s="352">
        <v>2</v>
      </c>
      <c r="M25" s="353">
        <v>2</v>
      </c>
      <c r="N25" s="351">
        <v>6</v>
      </c>
      <c r="O25" s="352">
        <v>3</v>
      </c>
      <c r="P25" s="352">
        <v>2</v>
      </c>
      <c r="Q25" s="353">
        <v>1</v>
      </c>
    </row>
    <row r="26" spans="1:17">
      <c r="A26" s="653" t="s">
        <v>62</v>
      </c>
      <c r="B26" s="354" t="s">
        <v>84</v>
      </c>
      <c r="C26" s="355">
        <v>60</v>
      </c>
      <c r="D26" s="308">
        <v>50</v>
      </c>
      <c r="E26" s="356">
        <v>10</v>
      </c>
      <c r="F26" s="355">
        <v>38</v>
      </c>
      <c r="G26" s="308">
        <v>22</v>
      </c>
      <c r="H26" s="308">
        <v>12</v>
      </c>
      <c r="I26" s="356">
        <v>4</v>
      </c>
      <c r="J26" s="355">
        <v>14</v>
      </c>
      <c r="K26" s="308">
        <v>6</v>
      </c>
      <c r="L26" s="308">
        <v>4</v>
      </c>
      <c r="M26" s="356">
        <v>4</v>
      </c>
      <c r="N26" s="355">
        <v>8</v>
      </c>
      <c r="O26" s="308">
        <v>4</v>
      </c>
      <c r="P26" s="308">
        <v>2</v>
      </c>
      <c r="Q26" s="356">
        <v>2</v>
      </c>
    </row>
    <row r="27" spans="1:17">
      <c r="A27" s="653"/>
      <c r="B27" s="310" t="s">
        <v>135</v>
      </c>
      <c r="C27" s="313">
        <v>30</v>
      </c>
      <c r="D27" s="307">
        <v>25</v>
      </c>
      <c r="E27" s="266">
        <v>5</v>
      </c>
      <c r="F27" s="313">
        <v>19</v>
      </c>
      <c r="G27" s="307">
        <v>11</v>
      </c>
      <c r="H27" s="307">
        <v>6</v>
      </c>
      <c r="I27" s="266">
        <v>2</v>
      </c>
      <c r="J27" s="313">
        <v>7</v>
      </c>
      <c r="K27" s="307">
        <v>3</v>
      </c>
      <c r="L27" s="307">
        <v>2</v>
      </c>
      <c r="M27" s="266">
        <v>2</v>
      </c>
      <c r="N27" s="313">
        <v>4</v>
      </c>
      <c r="O27" s="307">
        <v>2</v>
      </c>
      <c r="P27" s="307">
        <v>1</v>
      </c>
      <c r="Q27" s="266">
        <v>1</v>
      </c>
    </row>
    <row r="28" spans="1:17" ht="17.25" thickBot="1">
      <c r="A28" s="656"/>
      <c r="B28" s="350" t="s">
        <v>30</v>
      </c>
      <c r="C28" s="351">
        <v>30</v>
      </c>
      <c r="D28" s="352">
        <v>25</v>
      </c>
      <c r="E28" s="353">
        <v>5</v>
      </c>
      <c r="F28" s="351">
        <v>19</v>
      </c>
      <c r="G28" s="352">
        <v>11</v>
      </c>
      <c r="H28" s="352">
        <v>6</v>
      </c>
      <c r="I28" s="353">
        <v>2</v>
      </c>
      <c r="J28" s="351">
        <v>7</v>
      </c>
      <c r="K28" s="352">
        <v>3</v>
      </c>
      <c r="L28" s="352">
        <v>2</v>
      </c>
      <c r="M28" s="353">
        <v>2</v>
      </c>
      <c r="N28" s="351">
        <v>4</v>
      </c>
      <c r="O28" s="352">
        <v>2</v>
      </c>
      <c r="P28" s="352">
        <v>1</v>
      </c>
      <c r="Q28" s="353">
        <v>1</v>
      </c>
    </row>
  </sheetData>
  <sortState ref="A7:Q14">
    <sortCondition ref="A7"/>
  </sortState>
  <mergeCells count="25">
    <mergeCell ref="C3:C4"/>
    <mergeCell ref="F1:Q1"/>
    <mergeCell ref="F2:I2"/>
    <mergeCell ref="J2:M2"/>
    <mergeCell ref="N2:Q2"/>
    <mergeCell ref="F3:F4"/>
    <mergeCell ref="L3:L4"/>
    <mergeCell ref="O3:O4"/>
    <mergeCell ref="P3:P4"/>
    <mergeCell ref="A6:A14"/>
    <mergeCell ref="A15:A20"/>
    <mergeCell ref="A21:A25"/>
    <mergeCell ref="A26:A28"/>
    <mergeCell ref="N3:N4"/>
    <mergeCell ref="A5:B5"/>
    <mergeCell ref="D3:D4"/>
    <mergeCell ref="E3:E4"/>
    <mergeCell ref="G3:G4"/>
    <mergeCell ref="H3:H4"/>
    <mergeCell ref="J3:J4"/>
    <mergeCell ref="K3:K4"/>
    <mergeCell ref="A1:A4"/>
    <mergeCell ref="B1:B4"/>
    <mergeCell ref="C1:E1"/>
    <mergeCell ref="C2:E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0"/>
  <sheetViews>
    <sheetView workbookViewId="0">
      <selection activeCell="D5" sqref="D5"/>
    </sheetView>
  </sheetViews>
  <sheetFormatPr defaultRowHeight="16.5"/>
  <cols>
    <col min="2" max="2" width="12.875" customWidth="1"/>
  </cols>
  <sheetData>
    <row r="1" spans="1:15" ht="18" thickTop="1" thickBot="1">
      <c r="A1" s="680" t="s">
        <v>14</v>
      </c>
      <c r="B1" s="683" t="s">
        <v>15</v>
      </c>
      <c r="C1" s="686" t="s">
        <v>16</v>
      </c>
      <c r="D1" s="687"/>
      <c r="E1" s="688"/>
      <c r="F1" s="686" t="s">
        <v>17</v>
      </c>
      <c r="G1" s="687"/>
      <c r="H1" s="687"/>
      <c r="I1" s="687"/>
      <c r="J1" s="687"/>
      <c r="K1" s="687"/>
      <c r="L1" s="687"/>
      <c r="M1" s="687"/>
      <c r="N1" s="687"/>
      <c r="O1" s="688"/>
    </row>
    <row r="2" spans="1:15" ht="17.25" thickTop="1">
      <c r="A2" s="681"/>
      <c r="B2" s="684"/>
      <c r="C2" s="689"/>
      <c r="D2" s="690"/>
      <c r="E2" s="691"/>
      <c r="F2" s="149" t="s">
        <v>18</v>
      </c>
      <c r="G2" s="692" t="s">
        <v>2</v>
      </c>
      <c r="H2" s="693"/>
      <c r="I2" s="694"/>
      <c r="J2" s="692" t="s">
        <v>3</v>
      </c>
      <c r="K2" s="693"/>
      <c r="L2" s="694"/>
      <c r="M2" s="692" t="s">
        <v>4</v>
      </c>
      <c r="N2" s="693"/>
      <c r="O2" s="694"/>
    </row>
    <row r="3" spans="1:15" ht="17.25" thickBot="1">
      <c r="A3" s="682"/>
      <c r="B3" s="685"/>
      <c r="C3" s="151" t="s">
        <v>20</v>
      </c>
      <c r="D3" s="152" t="s">
        <v>21</v>
      </c>
      <c r="E3" s="153" t="s">
        <v>22</v>
      </c>
      <c r="F3" s="150" t="s">
        <v>19</v>
      </c>
      <c r="G3" s="151" t="s">
        <v>23</v>
      </c>
      <c r="H3" s="152" t="s">
        <v>24</v>
      </c>
      <c r="I3" s="153" t="s">
        <v>22</v>
      </c>
      <c r="J3" s="151" t="s">
        <v>23</v>
      </c>
      <c r="K3" s="152" t="s">
        <v>24</v>
      </c>
      <c r="L3" s="153" t="s">
        <v>22</v>
      </c>
      <c r="M3" s="151" t="s">
        <v>23</v>
      </c>
      <c r="N3" s="152" t="s">
        <v>24</v>
      </c>
      <c r="O3" s="153" t="s">
        <v>22</v>
      </c>
    </row>
    <row r="4" spans="1:15" ht="17.25" thickTop="1">
      <c r="A4" s="672" t="s">
        <v>26</v>
      </c>
      <c r="B4" s="673"/>
      <c r="C4" s="154">
        <v>744</v>
      </c>
      <c r="D4" s="155">
        <v>620</v>
      </c>
      <c r="E4" s="156">
        <v>124</v>
      </c>
      <c r="F4" s="157">
        <v>744</v>
      </c>
      <c r="G4" s="154">
        <v>290</v>
      </c>
      <c r="H4" s="155">
        <v>141</v>
      </c>
      <c r="I4" s="156">
        <v>72</v>
      </c>
      <c r="J4" s="154">
        <v>100</v>
      </c>
      <c r="K4" s="155">
        <v>24</v>
      </c>
      <c r="L4" s="156">
        <v>31</v>
      </c>
      <c r="M4" s="154">
        <v>43</v>
      </c>
      <c r="N4" s="155">
        <v>22</v>
      </c>
      <c r="O4" s="156">
        <v>21</v>
      </c>
    </row>
    <row r="5" spans="1:15">
      <c r="A5" s="674" t="s">
        <v>64</v>
      </c>
      <c r="B5" s="369" t="s">
        <v>29</v>
      </c>
      <c r="C5" s="159">
        <v>396</v>
      </c>
      <c r="D5" s="160">
        <v>330</v>
      </c>
      <c r="E5" s="158">
        <v>66</v>
      </c>
      <c r="F5" s="161">
        <v>396</v>
      </c>
      <c r="G5" s="159">
        <v>155</v>
      </c>
      <c r="H5" s="160">
        <v>76</v>
      </c>
      <c r="I5" s="158">
        <v>39</v>
      </c>
      <c r="J5" s="159">
        <v>54</v>
      </c>
      <c r="K5" s="160">
        <v>12</v>
      </c>
      <c r="L5" s="158">
        <v>16</v>
      </c>
      <c r="M5" s="159">
        <v>22</v>
      </c>
      <c r="N5" s="160">
        <v>11</v>
      </c>
      <c r="O5" s="158">
        <v>11</v>
      </c>
    </row>
    <row r="6" spans="1:15">
      <c r="A6" s="675"/>
      <c r="B6" s="367" t="s">
        <v>87</v>
      </c>
      <c r="C6" s="163">
        <v>36</v>
      </c>
      <c r="D6" s="164">
        <v>30</v>
      </c>
      <c r="E6" s="162">
        <v>6</v>
      </c>
      <c r="F6" s="165">
        <v>36</v>
      </c>
      <c r="G6" s="163">
        <v>15</v>
      </c>
      <c r="H6" s="164">
        <v>6</v>
      </c>
      <c r="I6" s="162">
        <v>4</v>
      </c>
      <c r="J6" s="163">
        <v>4</v>
      </c>
      <c r="K6" s="164">
        <v>2</v>
      </c>
      <c r="L6" s="162">
        <v>1</v>
      </c>
      <c r="M6" s="163">
        <v>2</v>
      </c>
      <c r="N6" s="164">
        <v>1</v>
      </c>
      <c r="O6" s="162">
        <v>1</v>
      </c>
    </row>
    <row r="7" spans="1:15">
      <c r="A7" s="675"/>
      <c r="B7" s="367" t="s">
        <v>90</v>
      </c>
      <c r="C7" s="163">
        <v>72</v>
      </c>
      <c r="D7" s="164">
        <v>60</v>
      </c>
      <c r="E7" s="162">
        <v>12</v>
      </c>
      <c r="F7" s="165">
        <v>72</v>
      </c>
      <c r="G7" s="163">
        <v>28</v>
      </c>
      <c r="H7" s="164">
        <v>14</v>
      </c>
      <c r="I7" s="162">
        <v>7</v>
      </c>
      <c r="J7" s="163">
        <v>10</v>
      </c>
      <c r="K7" s="164">
        <v>2</v>
      </c>
      <c r="L7" s="162">
        <v>3</v>
      </c>
      <c r="M7" s="163">
        <v>4</v>
      </c>
      <c r="N7" s="164">
        <v>2</v>
      </c>
      <c r="O7" s="162">
        <v>2</v>
      </c>
    </row>
    <row r="8" spans="1:15">
      <c r="A8" s="675"/>
      <c r="B8" s="367" t="s">
        <v>91</v>
      </c>
      <c r="C8" s="163">
        <v>72</v>
      </c>
      <c r="D8" s="164">
        <v>60</v>
      </c>
      <c r="E8" s="162">
        <v>12</v>
      </c>
      <c r="F8" s="165">
        <v>72</v>
      </c>
      <c r="G8" s="163">
        <v>28</v>
      </c>
      <c r="H8" s="164">
        <v>14</v>
      </c>
      <c r="I8" s="162">
        <v>7</v>
      </c>
      <c r="J8" s="163">
        <v>10</v>
      </c>
      <c r="K8" s="164">
        <v>2</v>
      </c>
      <c r="L8" s="162">
        <v>3</v>
      </c>
      <c r="M8" s="163">
        <v>4</v>
      </c>
      <c r="N8" s="164">
        <v>2</v>
      </c>
      <c r="O8" s="162">
        <v>2</v>
      </c>
    </row>
    <row r="9" spans="1:15">
      <c r="A9" s="675"/>
      <c r="B9" s="367" t="s">
        <v>92</v>
      </c>
      <c r="C9" s="163">
        <v>72</v>
      </c>
      <c r="D9" s="164">
        <v>60</v>
      </c>
      <c r="E9" s="162">
        <v>12</v>
      </c>
      <c r="F9" s="165">
        <v>72</v>
      </c>
      <c r="G9" s="163">
        <v>28</v>
      </c>
      <c r="H9" s="164">
        <v>14</v>
      </c>
      <c r="I9" s="162">
        <v>7</v>
      </c>
      <c r="J9" s="163">
        <v>10</v>
      </c>
      <c r="K9" s="164">
        <v>2</v>
      </c>
      <c r="L9" s="162">
        <v>3</v>
      </c>
      <c r="M9" s="163">
        <v>4</v>
      </c>
      <c r="N9" s="164">
        <v>2</v>
      </c>
      <c r="O9" s="162">
        <v>2</v>
      </c>
    </row>
    <row r="10" spans="1:15">
      <c r="A10" s="675"/>
      <c r="B10" s="367" t="s">
        <v>88</v>
      </c>
      <c r="C10" s="163">
        <v>72</v>
      </c>
      <c r="D10" s="164">
        <v>60</v>
      </c>
      <c r="E10" s="162">
        <v>12</v>
      </c>
      <c r="F10" s="165">
        <v>72</v>
      </c>
      <c r="G10" s="163">
        <v>28</v>
      </c>
      <c r="H10" s="164">
        <v>14</v>
      </c>
      <c r="I10" s="162">
        <v>7</v>
      </c>
      <c r="J10" s="163">
        <v>10</v>
      </c>
      <c r="K10" s="164">
        <v>2</v>
      </c>
      <c r="L10" s="162">
        <v>3</v>
      </c>
      <c r="M10" s="163">
        <v>4</v>
      </c>
      <c r="N10" s="164">
        <v>2</v>
      </c>
      <c r="O10" s="162">
        <v>2</v>
      </c>
    </row>
    <row r="11" spans="1:15" ht="17.25" thickBot="1">
      <c r="A11" s="676"/>
      <c r="B11" s="367" t="s">
        <v>30</v>
      </c>
      <c r="C11" s="163">
        <v>72</v>
      </c>
      <c r="D11" s="164">
        <v>60</v>
      </c>
      <c r="E11" s="162">
        <v>12</v>
      </c>
      <c r="F11" s="165">
        <v>72</v>
      </c>
      <c r="G11" s="163">
        <v>28</v>
      </c>
      <c r="H11" s="164">
        <v>14</v>
      </c>
      <c r="I11" s="162">
        <v>7</v>
      </c>
      <c r="J11" s="163">
        <v>10</v>
      </c>
      <c r="K11" s="164">
        <v>2</v>
      </c>
      <c r="L11" s="162">
        <v>3</v>
      </c>
      <c r="M11" s="163">
        <v>4</v>
      </c>
      <c r="N11" s="164">
        <v>2</v>
      </c>
      <c r="O11" s="162">
        <v>2</v>
      </c>
    </row>
    <row r="12" spans="1:15" ht="17.25" thickTop="1">
      <c r="A12" s="677" t="s">
        <v>66</v>
      </c>
      <c r="B12" s="166" t="s">
        <v>29</v>
      </c>
      <c r="C12" s="167">
        <v>312</v>
      </c>
      <c r="D12" s="168">
        <v>260</v>
      </c>
      <c r="E12" s="166">
        <v>52</v>
      </c>
      <c r="F12" s="169">
        <v>312</v>
      </c>
      <c r="G12" s="167">
        <v>122</v>
      </c>
      <c r="H12" s="168">
        <v>60</v>
      </c>
      <c r="I12" s="166">
        <v>31</v>
      </c>
      <c r="J12" s="167">
        <v>42</v>
      </c>
      <c r="K12" s="168">
        <v>10</v>
      </c>
      <c r="L12" s="166">
        <v>13</v>
      </c>
      <c r="M12" s="167">
        <v>17</v>
      </c>
      <c r="N12" s="168">
        <v>9</v>
      </c>
      <c r="O12" s="166">
        <v>8</v>
      </c>
    </row>
    <row r="13" spans="1:15">
      <c r="A13" s="678"/>
      <c r="B13" s="162" t="s">
        <v>464</v>
      </c>
      <c r="C13" s="368">
        <v>60</v>
      </c>
      <c r="D13" s="121">
        <v>50</v>
      </c>
      <c r="E13" s="122">
        <v>10</v>
      </c>
      <c r="F13" s="165">
        <v>60</v>
      </c>
      <c r="G13" s="368">
        <v>23</v>
      </c>
      <c r="H13" s="121">
        <v>12</v>
      </c>
      <c r="I13" s="122">
        <v>6</v>
      </c>
      <c r="J13" s="368">
        <v>8</v>
      </c>
      <c r="K13" s="121">
        <v>2</v>
      </c>
      <c r="L13" s="122">
        <v>3</v>
      </c>
      <c r="M13" s="368">
        <v>3</v>
      </c>
      <c r="N13" s="121">
        <v>2</v>
      </c>
      <c r="O13" s="122">
        <v>1</v>
      </c>
    </row>
    <row r="14" spans="1:15">
      <c r="A14" s="678"/>
      <c r="B14" s="162" t="s">
        <v>85</v>
      </c>
      <c r="C14" s="163">
        <v>72</v>
      </c>
      <c r="D14" s="164">
        <v>60</v>
      </c>
      <c r="E14" s="162">
        <v>12</v>
      </c>
      <c r="F14" s="165">
        <v>72</v>
      </c>
      <c r="G14" s="163">
        <v>28</v>
      </c>
      <c r="H14" s="164">
        <v>14</v>
      </c>
      <c r="I14" s="162">
        <v>7</v>
      </c>
      <c r="J14" s="163">
        <v>10</v>
      </c>
      <c r="K14" s="164">
        <v>2</v>
      </c>
      <c r="L14" s="162">
        <v>3</v>
      </c>
      <c r="M14" s="163">
        <v>4</v>
      </c>
      <c r="N14" s="164">
        <v>2</v>
      </c>
      <c r="O14" s="162">
        <v>2</v>
      </c>
    </row>
    <row r="15" spans="1:15">
      <c r="A15" s="678"/>
      <c r="B15" s="162" t="s">
        <v>92</v>
      </c>
      <c r="C15" s="163">
        <v>36</v>
      </c>
      <c r="D15" s="121">
        <v>30</v>
      </c>
      <c r="E15" s="162">
        <v>6</v>
      </c>
      <c r="F15" s="165">
        <v>36</v>
      </c>
      <c r="G15" s="163">
        <v>15</v>
      </c>
      <c r="H15" s="164">
        <v>6</v>
      </c>
      <c r="I15" s="162">
        <v>4</v>
      </c>
      <c r="J15" s="163">
        <v>4</v>
      </c>
      <c r="K15" s="164">
        <v>2</v>
      </c>
      <c r="L15" s="162">
        <v>1</v>
      </c>
      <c r="M15" s="163">
        <v>2</v>
      </c>
      <c r="N15" s="164">
        <v>1</v>
      </c>
      <c r="O15" s="162">
        <v>1</v>
      </c>
    </row>
    <row r="16" spans="1:15">
      <c r="A16" s="678"/>
      <c r="B16" s="162" t="s">
        <v>94</v>
      </c>
      <c r="C16" s="163">
        <v>72</v>
      </c>
      <c r="D16" s="164">
        <v>60</v>
      </c>
      <c r="E16" s="162">
        <v>12</v>
      </c>
      <c r="F16" s="165">
        <v>72</v>
      </c>
      <c r="G16" s="163">
        <v>28</v>
      </c>
      <c r="H16" s="164">
        <v>14</v>
      </c>
      <c r="I16" s="162">
        <v>7</v>
      </c>
      <c r="J16" s="163">
        <v>10</v>
      </c>
      <c r="K16" s="164">
        <v>2</v>
      </c>
      <c r="L16" s="162">
        <v>3</v>
      </c>
      <c r="M16" s="163">
        <v>4</v>
      </c>
      <c r="N16" s="164">
        <v>2</v>
      </c>
      <c r="O16" s="162">
        <v>2</v>
      </c>
    </row>
    <row r="17" spans="1:15" ht="17.25" thickBot="1">
      <c r="A17" s="679"/>
      <c r="B17" s="170" t="s">
        <v>34</v>
      </c>
      <c r="C17" s="172">
        <v>72</v>
      </c>
      <c r="D17" s="173">
        <v>60</v>
      </c>
      <c r="E17" s="170">
        <v>12</v>
      </c>
      <c r="F17" s="171">
        <v>72</v>
      </c>
      <c r="G17" s="172">
        <v>28</v>
      </c>
      <c r="H17" s="173">
        <v>14</v>
      </c>
      <c r="I17" s="170">
        <v>7</v>
      </c>
      <c r="J17" s="172">
        <v>10</v>
      </c>
      <c r="K17" s="173">
        <v>2</v>
      </c>
      <c r="L17" s="170">
        <v>3</v>
      </c>
      <c r="M17" s="172">
        <v>4</v>
      </c>
      <c r="N17" s="173">
        <v>2</v>
      </c>
      <c r="O17" s="170">
        <v>2</v>
      </c>
    </row>
    <row r="18" spans="1:15" ht="17.25" thickTop="1">
      <c r="A18" s="677" t="s">
        <v>68</v>
      </c>
      <c r="B18" s="166" t="s">
        <v>29</v>
      </c>
      <c r="C18" s="167">
        <v>36</v>
      </c>
      <c r="D18" s="168">
        <v>30</v>
      </c>
      <c r="E18" s="166">
        <v>6</v>
      </c>
      <c r="F18" s="169">
        <v>36</v>
      </c>
      <c r="G18" s="167">
        <v>13</v>
      </c>
      <c r="H18" s="168">
        <v>5</v>
      </c>
      <c r="I18" s="166">
        <v>2</v>
      </c>
      <c r="J18" s="167">
        <v>4</v>
      </c>
      <c r="K18" s="168">
        <v>2</v>
      </c>
      <c r="L18" s="166">
        <v>2</v>
      </c>
      <c r="M18" s="167">
        <v>4</v>
      </c>
      <c r="N18" s="168">
        <v>2</v>
      </c>
      <c r="O18" s="166">
        <v>2</v>
      </c>
    </row>
    <row r="19" spans="1:15" ht="17.25" thickBot="1">
      <c r="A19" s="679"/>
      <c r="B19" s="170" t="s">
        <v>92</v>
      </c>
      <c r="C19" s="172">
        <v>36</v>
      </c>
      <c r="D19" s="173">
        <v>30</v>
      </c>
      <c r="E19" s="170">
        <v>6</v>
      </c>
      <c r="F19" s="171">
        <v>36</v>
      </c>
      <c r="G19" s="172">
        <v>13</v>
      </c>
      <c r="H19" s="173">
        <v>5</v>
      </c>
      <c r="I19" s="170">
        <v>2</v>
      </c>
      <c r="J19" s="172">
        <v>4</v>
      </c>
      <c r="K19" s="173">
        <v>2</v>
      </c>
      <c r="L19" s="170">
        <v>2</v>
      </c>
      <c r="M19" s="172">
        <v>4</v>
      </c>
      <c r="N19" s="173">
        <v>2</v>
      </c>
      <c r="O19" s="170">
        <v>2</v>
      </c>
    </row>
    <row r="20" spans="1:15" ht="17.25" thickTop="1"/>
  </sheetData>
  <sortState ref="B13:O17">
    <sortCondition ref="B13:B17"/>
  </sortState>
  <mergeCells count="11">
    <mergeCell ref="C1:E2"/>
    <mergeCell ref="F1:O1"/>
    <mergeCell ref="G2:I2"/>
    <mergeCell ref="J2:L2"/>
    <mergeCell ref="M2:O2"/>
    <mergeCell ref="A4:B4"/>
    <mergeCell ref="A5:A11"/>
    <mergeCell ref="A12:A17"/>
    <mergeCell ref="A18:A19"/>
    <mergeCell ref="A1:A3"/>
    <mergeCell ref="B1:B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 지정된 범위</vt:lpstr>
      </vt:variant>
      <vt:variant>
        <vt:i4>3</vt:i4>
      </vt:variant>
    </vt:vector>
  </HeadingPairs>
  <TitlesOfParts>
    <vt:vector size="22" baseType="lpstr">
      <vt:lpstr>전형일정</vt:lpstr>
      <vt:lpstr>전형일정(요약)</vt:lpstr>
      <vt:lpstr>주소 및 기숙사</vt:lpstr>
      <vt:lpstr>1대학</vt:lpstr>
      <vt:lpstr>2대학</vt:lpstr>
      <vt:lpstr>3대학</vt:lpstr>
      <vt:lpstr>4대학</vt:lpstr>
      <vt:lpstr>5대학</vt:lpstr>
      <vt:lpstr>6대학</vt:lpstr>
      <vt:lpstr>7대학</vt:lpstr>
      <vt:lpstr>특성화</vt:lpstr>
      <vt:lpstr>1대학 가산점</vt:lpstr>
      <vt:lpstr>2대학 가산점</vt:lpstr>
      <vt:lpstr>3대학 가산점</vt:lpstr>
      <vt:lpstr>4대학 가산점</vt:lpstr>
      <vt:lpstr>5대학 가산점</vt:lpstr>
      <vt:lpstr> 6대학 가산점</vt:lpstr>
      <vt:lpstr>7대학 가산점</vt:lpstr>
      <vt:lpstr>특성화 가산점</vt:lpstr>
      <vt:lpstr>전형일정!Print_Area</vt:lpstr>
      <vt:lpstr>'전형일정(요약)'!Print_Area</vt:lpstr>
      <vt:lpstr>'주소 및 기숙사'!Print_Area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Seriyoon</dc:creator>
  <cp:lastModifiedBy>user</cp:lastModifiedBy>
  <cp:lastPrinted>2019-07-03T01:26:05Z</cp:lastPrinted>
  <dcterms:created xsi:type="dcterms:W3CDTF">2017-02-03T12:32:56Z</dcterms:created>
  <dcterms:modified xsi:type="dcterms:W3CDTF">2019-09-16T06:18:04Z</dcterms:modified>
</cp:coreProperties>
</file>